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20~1\AppData\Local\Temp\Rar$DIa10796.45101\"/>
    </mc:Choice>
  </mc:AlternateContent>
  <bookViews>
    <workbookView xWindow="0" yWindow="0" windowWidth="30165" windowHeight="16815"/>
  </bookViews>
  <sheets>
    <sheet name="Лист1" sheetId="1" r:id="rId1"/>
  </sheets>
  <definedNames>
    <definedName name="_xlnm._FilterDatabase" localSheetId="0" hidden="1">Лист1!$A$18:$H$41</definedName>
    <definedName name="RANGE_B13" localSheetId="0">Лист1!$B$20</definedName>
    <definedName name="_xlnm.Print_Area" localSheetId="0">Лист1!$A$1:$H$41</definedName>
  </definedNames>
  <calcPr calcId="152511"/>
</workbook>
</file>

<file path=xl/calcChain.xml><?xml version="1.0" encoding="utf-8"?>
<calcChain xmlns="http://schemas.openxmlformats.org/spreadsheetml/2006/main">
  <c r="F40" i="1" l="1"/>
  <c r="F30" i="1"/>
  <c r="F31" i="1" l="1"/>
  <c r="F37" i="1" l="1"/>
  <c r="F27" i="1" l="1"/>
  <c r="F25" i="1" l="1"/>
  <c r="F39" i="1"/>
  <c r="G25" i="1" l="1"/>
  <c r="H25" i="1"/>
  <c r="H23" i="1" l="1"/>
  <c r="F24" i="1" l="1"/>
  <c r="F23" i="1"/>
  <c r="G23" i="1"/>
  <c r="G24" i="1" l="1"/>
  <c r="H24" i="1" l="1"/>
  <c r="H22" i="1" l="1"/>
  <c r="H21" i="1" s="1"/>
  <c r="G22" i="1"/>
  <c r="G21" i="1" s="1"/>
  <c r="G20" i="1" s="1"/>
  <c r="F22" i="1"/>
  <c r="F21" i="1" s="1"/>
  <c r="F20" i="1" s="1"/>
  <c r="H20" i="1" l="1"/>
</calcChain>
</file>

<file path=xl/sharedStrings.xml><?xml version="1.0" encoding="utf-8"?>
<sst xmlns="http://schemas.openxmlformats.org/spreadsheetml/2006/main" count="98" uniqueCount="45">
  <si>
    <t>ВСЕГО</t>
  </si>
  <si>
    <t>Раздел I. Дотации бюджетам поселений</t>
  </si>
  <si>
    <t>Раздел II. Иные межбюджетные трансферты бюджетам поселений</t>
  </si>
  <si>
    <t xml:space="preserve">Наименование </t>
  </si>
  <si>
    <t>ВР</t>
  </si>
  <si>
    <t>Рз</t>
  </si>
  <si>
    <t>ПР</t>
  </si>
  <si>
    <t>ГРБС</t>
  </si>
  <si>
    <t>01</t>
  </si>
  <si>
    <t>04</t>
  </si>
  <si>
    <t>12</t>
  </si>
  <si>
    <t>927</t>
  </si>
  <si>
    <t>09</t>
  </si>
  <si>
    <t>05</t>
  </si>
  <si>
    <t>03</t>
  </si>
  <si>
    <t>Иные межбюджетные трансферты на обеспечение комплексного развития сельских территорий</t>
  </si>
  <si>
    <t>500</t>
  </si>
  <si>
    <t>Иные межбюджетные трансферты на приобретение служебного автотранспорта органам местного самоуправления поселений</t>
  </si>
  <si>
    <t>2025 год</t>
  </si>
  <si>
    <t>Выравнивание бюджетной обеспеченности поселений</t>
  </si>
  <si>
    <t>Иные межбюджетные трансферты на поддержку мер по обеспечению сбалансированности бюджетов поселений</t>
  </si>
  <si>
    <t>2026 год</t>
  </si>
  <si>
    <t>Сумма (тыс. рублей)</t>
  </si>
  <si>
    <t>Бюджетные ассигнования</t>
  </si>
  <si>
    <t xml:space="preserve">на предоставление межбюджетных трансфертов бюджетам поселений Бобровского муниципального района 
</t>
  </si>
  <si>
    <t>к решению Совета народных депутатов</t>
  </si>
  <si>
    <t>Бобровского муниципального района</t>
  </si>
  <si>
    <t>Воронежской области</t>
  </si>
  <si>
    <t>Иные межбюджетные трансферты, передаваемые бюджетам поселений из бюджета муниципального района, на мероприятия по развитию градостроительной деятельности</t>
  </si>
  <si>
    <t>Приложение № 9</t>
  </si>
  <si>
    <t>Иные межбюджетные трансферты, передаваемые бюджетам поселений из бюджета муниципального района, на осуществление части полномочий по решению вопросов местного значения в соответствии с заключенными соглашениями на осуществление муниципального земельного контроля</t>
  </si>
  <si>
    <t xml:space="preserve">
Иные межбюджетные трансферты, передаваемые бюджетам поселений из бюджета муниципального района, на осуществление части полномочий по решению вопросов местного значения в соответствии с заключенными соглашениями на развитие сети автомобильных дорог общего пользования</t>
  </si>
  <si>
    <t>на 2025 год и на плановый период 2026 и 2027 годов</t>
  </si>
  <si>
    <t xml:space="preserve">Иные межбюджетные трансферты на содержание и обслуживание мест массового отдыха населения </t>
  </si>
  <si>
    <t>2027 год</t>
  </si>
  <si>
    <t>Муниципальная программа "Муниципальное управление и гражданское общество на 2022-2027 годы" Бобровского муниципального района Воронежской области</t>
  </si>
  <si>
    <t>от "26"  декабря 2024 г. № 19</t>
  </si>
  <si>
    <t>Иные межбюджетные трансферты на организацию работ по ликвидации накопленного вреда окружающей среде</t>
  </si>
  <si>
    <t>Иные межбюджетные трансферты на выполнение других расходных обязательств</t>
  </si>
  <si>
    <t>02</t>
  </si>
  <si>
    <t>Иные межбюджетные трансферты для финансирования приоритетных социально значимых расходов местных бюджетов</t>
  </si>
  <si>
    <t>Иные межбюджетные трансферты на софинансирование расходов по реализации мероприятий по ремонту объектов теплоэнергетического хозяйства муниципальных образований, находящихся в муниципальной собственности, к очередному зимнему отопительному периоду</t>
  </si>
  <si>
    <t>Иные межбюджетные трансферты на обеспечение уличного освещения</t>
  </si>
  <si>
    <t>Приложение № 8</t>
  </si>
  <si>
    <t>от "30" апреля 2025 г.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</si>
</sst>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8" fillId="0" borderId="0"/>
    <xf numFmtId="0" fontId="9" fillId="0" borderId="0">
      <alignment horizontal="center"/>
    </xf>
    <xf numFmtId="164" fontId="10" fillId="4" borderId="3">
      <alignment horizontal="right" vertical="top" shrinkToFit="1"/>
    </xf>
    <xf numFmtId="0" fontId="10" fillId="0" borderId="3">
      <alignment vertical="top" wrapText="1"/>
    </xf>
    <xf numFmtId="1" fontId="8" fillId="0" borderId="3">
      <alignment horizontal="center" vertical="top" shrinkToFit="1"/>
    </xf>
  </cellStyleXfs>
  <cellXfs count="43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justify" vertical="top" wrapText="1"/>
    </xf>
    <xf numFmtId="0" fontId="6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6" fillId="3" borderId="0" xfId="1" applyNumberFormat="1" applyFont="1" applyFill="1" applyProtection="1"/>
    <xf numFmtId="0" fontId="6" fillId="3" borderId="0" xfId="2" applyFont="1" applyFill="1" applyAlignment="1"/>
    <xf numFmtId="0" fontId="6" fillId="3" borderId="0" xfId="2" applyFont="1" applyFill="1" applyAlignment="1">
      <alignment horizontal="left"/>
    </xf>
    <xf numFmtId="0" fontId="7" fillId="3" borderId="1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justify" vertical="top" wrapText="1"/>
    </xf>
    <xf numFmtId="164" fontId="7" fillId="3" borderId="3" xfId="3" applyNumberFormat="1" applyFont="1" applyFill="1" applyAlignment="1" applyProtection="1">
      <alignment horizontal="right" shrinkToFit="1"/>
    </xf>
    <xf numFmtId="164" fontId="5" fillId="3" borderId="3" xfId="3" applyNumberFormat="1" applyFont="1" applyFill="1" applyAlignment="1" applyProtection="1">
      <alignment horizontal="right" shrinkToFit="1"/>
    </xf>
    <xf numFmtId="0" fontId="4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horizontal="right" wrapText="1"/>
    </xf>
    <xf numFmtId="0" fontId="7" fillId="3" borderId="3" xfId="4" applyNumberFormat="1" applyFont="1" applyFill="1" applyAlignment="1" applyProtection="1">
      <alignment horizontal="justify" vertical="top" wrapText="1"/>
    </xf>
    <xf numFmtId="0" fontId="4" fillId="3" borderId="4" xfId="0" applyFont="1" applyFill="1" applyBorder="1" applyAlignment="1">
      <alignment horizontal="justify" vertical="top" wrapText="1"/>
    </xf>
    <xf numFmtId="49" fontId="4" fillId="2" borderId="4" xfId="0" applyNumberFormat="1" applyFont="1" applyFill="1" applyBorder="1" applyAlignment="1">
      <alignment horizontal="center" wrapText="1"/>
    </xf>
    <xf numFmtId="164" fontId="7" fillId="3" borderId="5" xfId="3" applyNumberFormat="1" applyFont="1" applyFill="1" applyBorder="1" applyAlignment="1" applyProtection="1">
      <alignment horizontal="right" shrinkToFit="1"/>
    </xf>
    <xf numFmtId="164" fontId="7" fillId="3" borderId="1" xfId="3" applyNumberFormat="1" applyFont="1" applyFill="1" applyBorder="1" applyAlignment="1" applyProtection="1">
      <alignment horizontal="right" shrinkToFit="1"/>
    </xf>
    <xf numFmtId="0" fontId="3" fillId="3" borderId="0" xfId="1" applyNumberFormat="1" applyFont="1" applyFill="1" applyProtection="1"/>
    <xf numFmtId="1" fontId="7" fillId="3" borderId="3" xfId="5" applyNumberFormat="1" applyFont="1" applyFill="1" applyAlignment="1" applyProtection="1">
      <alignment horizontal="center" wrapText="1" shrinkToFit="1"/>
    </xf>
    <xf numFmtId="49" fontId="7" fillId="3" borderId="3" xfId="5" applyNumberFormat="1" applyFont="1" applyFill="1" applyAlignment="1" applyProtection="1">
      <alignment horizontal="center" wrapText="1" shrinkToFit="1"/>
    </xf>
    <xf numFmtId="164" fontId="7" fillId="3" borderId="3" xfId="3" applyNumberFormat="1" applyFont="1" applyFill="1" applyAlignment="1" applyProtection="1">
      <alignment horizontal="right" wrapText="1" shrinkToFit="1"/>
    </xf>
    <xf numFmtId="164" fontId="4" fillId="3" borderId="1" xfId="0" applyNumberFormat="1" applyFont="1" applyFill="1" applyBorder="1" applyAlignment="1"/>
    <xf numFmtId="164" fontId="5" fillId="3" borderId="1" xfId="0" applyNumberFormat="1" applyFont="1" applyFill="1" applyBorder="1" applyAlignment="1" applyProtection="1"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right"/>
    </xf>
    <xf numFmtId="0" fontId="3" fillId="3" borderId="0" xfId="0" applyFont="1" applyFill="1" applyAlignment="1">
      <alignment vertical="center"/>
    </xf>
  </cellXfs>
  <cellStyles count="6">
    <cellStyle name="st26" xfId="3"/>
    <cellStyle name="xl23" xfId="1"/>
    <cellStyle name="xl29" xfId="2"/>
    <cellStyle name="xl32" xfId="4"/>
    <cellStyle name="xl34" xfId="5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view="pageBreakPreview" zoomScale="90" zoomScaleNormal="90" zoomScaleSheetLayoutView="90" workbookViewId="0">
      <selection activeCell="A13" sqref="A13:H13"/>
    </sheetView>
  </sheetViews>
  <sheetFormatPr defaultRowHeight="18.75" x14ac:dyDescent="0.3"/>
  <cols>
    <col min="1" max="1" width="77.5703125" style="5" customWidth="1"/>
    <col min="2" max="2" width="9.140625" style="5"/>
    <col min="3" max="3" width="4.42578125" style="5" bestFit="1" customWidth="1"/>
    <col min="4" max="4" width="5.28515625" style="5" customWidth="1"/>
    <col min="5" max="5" width="8.5703125" style="5" bestFit="1" customWidth="1"/>
    <col min="6" max="6" width="15.5703125" style="5" customWidth="1"/>
    <col min="7" max="7" width="14.42578125" style="5" customWidth="1"/>
    <col min="8" max="8" width="14.85546875" style="5" customWidth="1"/>
    <col min="9" max="16384" width="9.140625" style="5"/>
  </cols>
  <sheetData>
    <row r="1" spans="1:9" x14ac:dyDescent="0.3">
      <c r="D1" s="33" t="s">
        <v>43</v>
      </c>
    </row>
    <row r="2" spans="1:9" x14ac:dyDescent="0.3">
      <c r="D2" s="19" t="s">
        <v>25</v>
      </c>
    </row>
    <row r="3" spans="1:9" x14ac:dyDescent="0.3">
      <c r="D3" s="20" t="s">
        <v>26</v>
      </c>
    </row>
    <row r="4" spans="1:9" x14ac:dyDescent="0.3">
      <c r="D4" s="20" t="s">
        <v>27</v>
      </c>
    </row>
    <row r="5" spans="1:9" x14ac:dyDescent="0.3">
      <c r="D5" s="42" t="s">
        <v>44</v>
      </c>
    </row>
    <row r="7" spans="1:9" x14ac:dyDescent="0.3">
      <c r="A7" s="2"/>
      <c r="B7" s="3"/>
      <c r="C7" s="4"/>
      <c r="D7" s="18" t="s">
        <v>29</v>
      </c>
      <c r="E7" s="4"/>
    </row>
    <row r="8" spans="1:9" x14ac:dyDescent="0.3">
      <c r="A8" s="2"/>
      <c r="B8" s="3"/>
      <c r="C8" s="4"/>
      <c r="D8" s="19" t="s">
        <v>25</v>
      </c>
      <c r="E8" s="4"/>
    </row>
    <row r="9" spans="1:9" x14ac:dyDescent="0.3">
      <c r="B9" s="6"/>
      <c r="D9" s="20" t="s">
        <v>26</v>
      </c>
      <c r="E9" s="7"/>
      <c r="F9" s="8"/>
      <c r="G9" s="8"/>
      <c r="H9" s="8"/>
      <c r="I9" s="8"/>
    </row>
    <row r="10" spans="1:9" s="10" customFormat="1" x14ac:dyDescent="0.3">
      <c r="A10" s="5"/>
      <c r="B10" s="6"/>
      <c r="C10" s="5"/>
      <c r="D10" s="20" t="s">
        <v>27</v>
      </c>
      <c r="E10" s="7"/>
      <c r="F10" s="9"/>
      <c r="G10" s="9"/>
      <c r="H10" s="9"/>
      <c r="I10" s="9"/>
    </row>
    <row r="11" spans="1:9" x14ac:dyDescent="0.3">
      <c r="D11" s="20" t="s">
        <v>36</v>
      </c>
    </row>
    <row r="12" spans="1:9" x14ac:dyDescent="0.3">
      <c r="D12" s="20"/>
    </row>
    <row r="13" spans="1:9" x14ac:dyDescent="0.3">
      <c r="A13" s="40" t="s">
        <v>23</v>
      </c>
      <c r="B13" s="40"/>
      <c r="C13" s="40"/>
      <c r="D13" s="40"/>
      <c r="E13" s="40"/>
      <c r="F13" s="40"/>
      <c r="G13" s="40"/>
      <c r="H13" s="40"/>
    </row>
    <row r="14" spans="1:9" x14ac:dyDescent="0.3">
      <c r="A14" s="39" t="s">
        <v>24</v>
      </c>
      <c r="B14" s="40"/>
      <c r="C14" s="40"/>
      <c r="D14" s="40"/>
      <c r="E14" s="40"/>
      <c r="F14" s="40"/>
      <c r="G14" s="40"/>
      <c r="H14" s="40"/>
    </row>
    <row r="15" spans="1:9" x14ac:dyDescent="0.3">
      <c r="A15" s="39" t="s">
        <v>32</v>
      </c>
      <c r="B15" s="39"/>
      <c r="C15" s="39"/>
      <c r="D15" s="39"/>
      <c r="E15" s="39"/>
      <c r="F15" s="39"/>
      <c r="G15" s="39"/>
      <c r="H15" s="39"/>
    </row>
    <row r="16" spans="1:9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F17" s="41" t="s">
        <v>22</v>
      </c>
      <c r="G17" s="41"/>
      <c r="H17" s="41"/>
    </row>
    <row r="18" spans="1:8" x14ac:dyDescent="0.3">
      <c r="A18" s="11" t="s">
        <v>3</v>
      </c>
      <c r="B18" s="11" t="s">
        <v>4</v>
      </c>
      <c r="C18" s="11" t="s">
        <v>5</v>
      </c>
      <c r="D18" s="11" t="s">
        <v>6</v>
      </c>
      <c r="E18" s="11" t="s">
        <v>7</v>
      </c>
      <c r="F18" s="11" t="s">
        <v>18</v>
      </c>
      <c r="G18" s="11" t="s">
        <v>21</v>
      </c>
      <c r="H18" s="11" t="s">
        <v>34</v>
      </c>
    </row>
    <row r="19" spans="1:8" x14ac:dyDescent="0.3">
      <c r="A19" s="25">
        <v>1</v>
      </c>
      <c r="B19" s="25">
        <v>2</v>
      </c>
      <c r="C19" s="25">
        <v>3</v>
      </c>
      <c r="D19" s="25">
        <v>4</v>
      </c>
      <c r="E19" s="25">
        <v>5</v>
      </c>
      <c r="F19" s="25">
        <v>6</v>
      </c>
      <c r="G19" s="25">
        <v>7</v>
      </c>
      <c r="H19" s="25">
        <v>8</v>
      </c>
    </row>
    <row r="20" spans="1:8" x14ac:dyDescent="0.3">
      <c r="A20" s="13" t="s">
        <v>0</v>
      </c>
      <c r="B20" s="12"/>
      <c r="C20" s="12"/>
      <c r="D20" s="12"/>
      <c r="E20" s="12"/>
      <c r="F20" s="26">
        <f>F21+F24</f>
        <v>344067.84478000004</v>
      </c>
      <c r="G20" s="26">
        <f>G21+G24</f>
        <v>395864.19999999995</v>
      </c>
      <c r="H20" s="26">
        <f t="shared" ref="H20" si="0">H21+H24</f>
        <v>129884</v>
      </c>
    </row>
    <row r="21" spans="1:8" x14ac:dyDescent="0.3">
      <c r="A21" s="13" t="s">
        <v>1</v>
      </c>
      <c r="B21" s="12"/>
      <c r="C21" s="12"/>
      <c r="D21" s="12"/>
      <c r="E21" s="12"/>
      <c r="F21" s="26">
        <f>F22</f>
        <v>30641</v>
      </c>
      <c r="G21" s="26">
        <f t="shared" ref="G21:H22" si="1">G22</f>
        <v>30199</v>
      </c>
      <c r="H21" s="26">
        <f t="shared" si="1"/>
        <v>32053</v>
      </c>
    </row>
    <row r="22" spans="1:8" ht="56.25" x14ac:dyDescent="0.3">
      <c r="A22" s="14" t="s">
        <v>35</v>
      </c>
      <c r="B22" s="12"/>
      <c r="C22" s="12"/>
      <c r="D22" s="12"/>
      <c r="E22" s="12"/>
      <c r="F22" s="26">
        <f>F23</f>
        <v>30641</v>
      </c>
      <c r="G22" s="26">
        <f t="shared" si="1"/>
        <v>30199</v>
      </c>
      <c r="H22" s="26">
        <f t="shared" si="1"/>
        <v>32053</v>
      </c>
    </row>
    <row r="23" spans="1:8" x14ac:dyDescent="0.3">
      <c r="A23" s="15" t="s">
        <v>19</v>
      </c>
      <c r="B23" s="16">
        <v>500</v>
      </c>
      <c r="C23" s="16">
        <v>14</v>
      </c>
      <c r="D23" s="17" t="s">
        <v>8</v>
      </c>
      <c r="E23" s="16">
        <v>927</v>
      </c>
      <c r="F23" s="23">
        <f>19578+11063</f>
        <v>30641</v>
      </c>
      <c r="G23" s="23">
        <f>20508+9691</f>
        <v>30199</v>
      </c>
      <c r="H23" s="23">
        <f>22049+10004</f>
        <v>32053</v>
      </c>
    </row>
    <row r="24" spans="1:8" ht="37.5" x14ac:dyDescent="0.3">
      <c r="A24" s="13" t="s">
        <v>2</v>
      </c>
      <c r="B24" s="12"/>
      <c r="C24" s="12"/>
      <c r="D24" s="12"/>
      <c r="E24" s="12"/>
      <c r="F24" s="27">
        <f>F25</f>
        <v>313426.84478000004</v>
      </c>
      <c r="G24" s="27">
        <f>G25</f>
        <v>365665.19999999995</v>
      </c>
      <c r="H24" s="27">
        <f t="shared" ref="H24" si="2">H25</f>
        <v>97831</v>
      </c>
    </row>
    <row r="25" spans="1:8" ht="56.25" x14ac:dyDescent="0.3">
      <c r="A25" s="14" t="s">
        <v>35</v>
      </c>
      <c r="B25" s="12"/>
      <c r="C25" s="12"/>
      <c r="D25" s="12"/>
      <c r="E25" s="12"/>
      <c r="F25" s="27">
        <f>SUM(F26:F41)</f>
        <v>313426.84478000004</v>
      </c>
      <c r="G25" s="27">
        <f t="shared" ref="G25:H25" si="3">SUM(G26:G39)</f>
        <v>365665.19999999995</v>
      </c>
      <c r="H25" s="27">
        <f t="shared" si="3"/>
        <v>97831</v>
      </c>
    </row>
    <row r="26" spans="1:8" ht="123.75" customHeight="1" x14ac:dyDescent="0.3">
      <c r="A26" s="21" t="s">
        <v>31</v>
      </c>
      <c r="B26" s="17">
        <v>500</v>
      </c>
      <c r="C26" s="17" t="s">
        <v>9</v>
      </c>
      <c r="D26" s="17" t="s">
        <v>12</v>
      </c>
      <c r="E26" s="17" t="s">
        <v>11</v>
      </c>
      <c r="F26" s="23">
        <v>5000</v>
      </c>
      <c r="G26" s="23">
        <v>5000</v>
      </c>
      <c r="H26" s="23">
        <v>5000</v>
      </c>
    </row>
    <row r="27" spans="1:8" ht="37.5" x14ac:dyDescent="0.3">
      <c r="A27" s="28" t="s">
        <v>38</v>
      </c>
      <c r="B27" s="17">
        <v>500</v>
      </c>
      <c r="C27" s="17" t="s">
        <v>9</v>
      </c>
      <c r="D27" s="17" t="s">
        <v>12</v>
      </c>
      <c r="E27" s="17" t="s">
        <v>11</v>
      </c>
      <c r="F27" s="23">
        <f>47679.3</f>
        <v>47679.3</v>
      </c>
      <c r="G27" s="23">
        <v>0</v>
      </c>
      <c r="H27" s="23">
        <v>0</v>
      </c>
    </row>
    <row r="28" spans="1:8" ht="112.5" x14ac:dyDescent="0.3">
      <c r="A28" s="21" t="s">
        <v>30</v>
      </c>
      <c r="B28" s="17" t="s">
        <v>16</v>
      </c>
      <c r="C28" s="17" t="s">
        <v>9</v>
      </c>
      <c r="D28" s="17" t="s">
        <v>10</v>
      </c>
      <c r="E28" s="17" t="s">
        <v>11</v>
      </c>
      <c r="F28" s="23">
        <v>1853.9639999999999</v>
      </c>
      <c r="G28" s="23">
        <v>0</v>
      </c>
      <c r="H28" s="23">
        <v>0</v>
      </c>
    </row>
    <row r="29" spans="1:8" ht="56.25" x14ac:dyDescent="0.3">
      <c r="A29" s="21" t="s">
        <v>28</v>
      </c>
      <c r="B29" s="17" t="s">
        <v>16</v>
      </c>
      <c r="C29" s="17" t="s">
        <v>9</v>
      </c>
      <c r="D29" s="17" t="s">
        <v>10</v>
      </c>
      <c r="E29" s="17" t="s">
        <v>11</v>
      </c>
      <c r="F29" s="23">
        <v>1444.9</v>
      </c>
      <c r="G29" s="23">
        <v>1584.5</v>
      </c>
      <c r="H29" s="23">
        <v>2008.5</v>
      </c>
    </row>
    <row r="30" spans="1:8" ht="37.5" x14ac:dyDescent="0.3">
      <c r="A30" s="28" t="s">
        <v>38</v>
      </c>
      <c r="B30" s="34" t="s">
        <v>16</v>
      </c>
      <c r="C30" s="35" t="s">
        <v>13</v>
      </c>
      <c r="D30" s="35" t="s">
        <v>8</v>
      </c>
      <c r="E30" s="34" t="s">
        <v>11</v>
      </c>
      <c r="F30" s="36">
        <f>12000+60211.53191</f>
        <v>72211.531909999991</v>
      </c>
      <c r="G30" s="23">
        <v>0</v>
      </c>
      <c r="H30" s="23">
        <v>0</v>
      </c>
    </row>
    <row r="31" spans="1:8" ht="37.5" x14ac:dyDescent="0.3">
      <c r="A31" s="28" t="s">
        <v>38</v>
      </c>
      <c r="B31" s="17" t="s">
        <v>16</v>
      </c>
      <c r="C31" s="17" t="s">
        <v>13</v>
      </c>
      <c r="D31" s="17" t="s">
        <v>39</v>
      </c>
      <c r="E31" s="17" t="s">
        <v>11</v>
      </c>
      <c r="F31" s="23">
        <f>4000+36.9</f>
        <v>4036.9</v>
      </c>
      <c r="G31" s="23">
        <v>0</v>
      </c>
      <c r="H31" s="23">
        <v>0</v>
      </c>
    </row>
    <row r="32" spans="1:8" ht="93.75" x14ac:dyDescent="0.3">
      <c r="A32" s="28" t="s">
        <v>41</v>
      </c>
      <c r="B32" s="34" t="s">
        <v>16</v>
      </c>
      <c r="C32" s="35" t="s">
        <v>13</v>
      </c>
      <c r="D32" s="35" t="s">
        <v>39</v>
      </c>
      <c r="E32" s="17" t="s">
        <v>11</v>
      </c>
      <c r="F32" s="23">
        <v>3898.2</v>
      </c>
      <c r="G32" s="23">
        <v>0</v>
      </c>
      <c r="H32" s="23">
        <v>0</v>
      </c>
    </row>
    <row r="33" spans="1:8" ht="37.5" x14ac:dyDescent="0.3">
      <c r="A33" s="28" t="s">
        <v>38</v>
      </c>
      <c r="B33" s="17" t="s">
        <v>16</v>
      </c>
      <c r="C33" s="17" t="s">
        <v>13</v>
      </c>
      <c r="D33" s="17" t="s">
        <v>14</v>
      </c>
      <c r="E33" s="17" t="s">
        <v>11</v>
      </c>
      <c r="F33" s="23">
        <v>3119.3</v>
      </c>
      <c r="G33" s="23">
        <v>0</v>
      </c>
      <c r="H33" s="23">
        <v>0</v>
      </c>
    </row>
    <row r="34" spans="1:8" ht="37.5" x14ac:dyDescent="0.3">
      <c r="A34" s="21" t="s">
        <v>33</v>
      </c>
      <c r="B34" s="17" t="s">
        <v>16</v>
      </c>
      <c r="C34" s="17" t="s">
        <v>13</v>
      </c>
      <c r="D34" s="17" t="s">
        <v>14</v>
      </c>
      <c r="E34" s="17" t="s">
        <v>11</v>
      </c>
      <c r="F34" s="23">
        <v>9173.6</v>
      </c>
      <c r="G34" s="23">
        <v>9173.6</v>
      </c>
      <c r="H34" s="23">
        <v>9173.6</v>
      </c>
    </row>
    <row r="35" spans="1:8" ht="37.5" x14ac:dyDescent="0.3">
      <c r="A35" s="21" t="s">
        <v>37</v>
      </c>
      <c r="B35" s="17" t="s">
        <v>16</v>
      </c>
      <c r="C35" s="17" t="s">
        <v>13</v>
      </c>
      <c r="D35" s="17" t="s">
        <v>14</v>
      </c>
      <c r="E35" s="17" t="s">
        <v>11</v>
      </c>
      <c r="F35" s="23">
        <v>5550</v>
      </c>
      <c r="G35" s="23">
        <v>0</v>
      </c>
      <c r="H35" s="23">
        <v>0</v>
      </c>
    </row>
    <row r="36" spans="1:8" ht="37.5" x14ac:dyDescent="0.3">
      <c r="A36" s="28" t="s">
        <v>42</v>
      </c>
      <c r="B36" s="34" t="s">
        <v>16</v>
      </c>
      <c r="C36" s="35" t="s">
        <v>13</v>
      </c>
      <c r="D36" s="35" t="s">
        <v>14</v>
      </c>
      <c r="E36" s="34" t="s">
        <v>11</v>
      </c>
      <c r="F36" s="23">
        <v>863.5</v>
      </c>
      <c r="G36" s="23">
        <v>0</v>
      </c>
      <c r="H36" s="23">
        <v>0</v>
      </c>
    </row>
    <row r="37" spans="1:8" ht="37.5" x14ac:dyDescent="0.3">
      <c r="A37" s="21" t="s">
        <v>15</v>
      </c>
      <c r="B37" s="17">
        <v>500</v>
      </c>
      <c r="C37" s="17" t="s">
        <v>13</v>
      </c>
      <c r="D37" s="17" t="s">
        <v>13</v>
      </c>
      <c r="E37" s="17" t="s">
        <v>11</v>
      </c>
      <c r="F37" s="24">
        <f>73528.8+930.8</f>
        <v>74459.600000000006</v>
      </c>
      <c r="G37" s="24">
        <v>349907.1</v>
      </c>
      <c r="H37" s="24">
        <v>79648.899999999994</v>
      </c>
    </row>
    <row r="38" spans="1:8" ht="37.5" x14ac:dyDescent="0.3">
      <c r="A38" s="29" t="s">
        <v>20</v>
      </c>
      <c r="B38" s="30">
        <v>500</v>
      </c>
      <c r="C38" s="30">
        <v>14</v>
      </c>
      <c r="D38" s="30" t="s">
        <v>14</v>
      </c>
      <c r="E38" s="30" t="s">
        <v>11</v>
      </c>
      <c r="F38" s="31">
        <v>28694.6</v>
      </c>
      <c r="G38" s="31">
        <v>0</v>
      </c>
      <c r="H38" s="31">
        <v>0</v>
      </c>
    </row>
    <row r="39" spans="1:8" ht="37.5" x14ac:dyDescent="0.3">
      <c r="A39" s="22" t="s">
        <v>17</v>
      </c>
      <c r="B39" s="17">
        <v>500</v>
      </c>
      <c r="C39" s="17">
        <v>14</v>
      </c>
      <c r="D39" s="17" t="s">
        <v>14</v>
      </c>
      <c r="E39" s="17" t="s">
        <v>11</v>
      </c>
      <c r="F39" s="32">
        <f>5000</f>
        <v>5000</v>
      </c>
      <c r="G39" s="32">
        <v>0</v>
      </c>
      <c r="H39" s="32">
        <v>2000</v>
      </c>
    </row>
    <row r="40" spans="1:8" ht="37.5" x14ac:dyDescent="0.3">
      <c r="A40" s="28" t="s">
        <v>38</v>
      </c>
      <c r="B40" s="17">
        <v>500</v>
      </c>
      <c r="C40" s="17">
        <v>14</v>
      </c>
      <c r="D40" s="17" t="s">
        <v>14</v>
      </c>
      <c r="E40" s="17" t="s">
        <v>11</v>
      </c>
      <c r="F40" s="38">
        <f>10048.2+39193.24887</f>
        <v>49241.448870000007</v>
      </c>
      <c r="G40" s="37">
        <v>0</v>
      </c>
      <c r="H40" s="37">
        <v>0</v>
      </c>
    </row>
    <row r="41" spans="1:8" ht="56.25" x14ac:dyDescent="0.3">
      <c r="A41" s="28" t="s">
        <v>40</v>
      </c>
      <c r="B41" s="17">
        <v>500</v>
      </c>
      <c r="C41" s="17">
        <v>14</v>
      </c>
      <c r="D41" s="17" t="s">
        <v>14</v>
      </c>
      <c r="E41" s="17" t="s">
        <v>11</v>
      </c>
      <c r="F41" s="37">
        <v>1200</v>
      </c>
      <c r="G41" s="37">
        <v>0</v>
      </c>
      <c r="H41" s="37">
        <v>0</v>
      </c>
    </row>
  </sheetData>
  <autoFilter ref="A18:H41"/>
  <mergeCells count="4">
    <mergeCell ref="A14:H14"/>
    <mergeCell ref="F17:H17"/>
    <mergeCell ref="A13:H13"/>
    <mergeCell ref="A15:H15"/>
  </mergeCells>
  <pageMargins left="1.299212598425197" right="0.51181102362204722" top="0.59055118110236227" bottom="0.59055118110236227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Лист1!RANGE_B13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Юлия Тюленева</cp:lastModifiedBy>
  <cp:lastPrinted>2025-04-30T09:26:51Z</cp:lastPrinted>
  <dcterms:created xsi:type="dcterms:W3CDTF">2020-12-03T06:12:40Z</dcterms:created>
  <dcterms:modified xsi:type="dcterms:W3CDTF">2025-06-05T07:22:30Z</dcterms:modified>
</cp:coreProperties>
</file>