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факт 2013" sheetId="3" r:id="rId1"/>
  </sheets>
  <definedNames>
    <definedName name="_xlnm._FilterDatabase" localSheetId="0" hidden="1">'факт 2013'!$A$5:$BZ$26</definedName>
    <definedName name="_xlnm.Print_Titles" localSheetId="0">'факт 2013'!$A:$A</definedName>
    <definedName name="_xlnm.Print_Area" localSheetId="0">'факт 2013'!$A$1:$BZ$25</definedName>
  </definedNames>
  <calcPr calcId="125725"/>
</workbook>
</file>

<file path=xl/calcChain.xml><?xml version="1.0" encoding="utf-8"?>
<calcChain xmlns="http://schemas.openxmlformats.org/spreadsheetml/2006/main">
  <c r="BW8" i="3"/>
  <c r="BW7"/>
  <c r="BW24"/>
  <c r="BW19"/>
  <c r="BW18"/>
  <c r="BW17"/>
  <c r="BT24"/>
  <c r="BT23"/>
  <c r="BT16"/>
  <c r="BT9"/>
  <c r="BT8"/>
  <c r="BT25"/>
  <c r="BT22"/>
  <c r="BT21"/>
  <c r="BT19"/>
  <c r="BT18"/>
  <c r="BT17"/>
  <c r="BT15"/>
  <c r="BT13"/>
  <c r="BT12"/>
  <c r="BT11"/>
  <c r="BT10"/>
  <c r="BT7"/>
  <c r="BW25"/>
  <c r="BV25"/>
  <c r="BV24"/>
  <c r="BW23"/>
  <c r="BV23"/>
  <c r="BW22"/>
  <c r="BV22"/>
  <c r="BW21"/>
  <c r="BV21"/>
  <c r="BW16"/>
  <c r="BV16"/>
  <c r="BV7"/>
  <c r="BW9"/>
  <c r="BV9"/>
  <c r="BW11"/>
  <c r="BV11"/>
  <c r="BW13"/>
  <c r="BV13"/>
  <c r="BW6"/>
  <c r="BV6"/>
  <c r="BT6"/>
  <c r="BV8"/>
  <c r="BV17"/>
  <c r="BW15"/>
  <c r="BV15"/>
  <c r="BV18"/>
  <c r="BV19"/>
  <c r="BW10"/>
  <c r="BV10"/>
  <c r="BW12"/>
  <c r="BV12"/>
</calcChain>
</file>

<file path=xl/sharedStrings.xml><?xml version="1.0" encoding="utf-8"?>
<sst xmlns="http://schemas.openxmlformats.org/spreadsheetml/2006/main" count="414" uniqueCount="62">
  <si>
    <t>Формирование и исполнение местных бюджетов в соответствии с бюджетным законодательством</t>
  </si>
  <si>
    <t>Доля налоговых и неналоговых доходов местного бюджета в общем объеме доходов бюджета муниципального образования (без учета безвозмездных поступлений, имеющих целевой характер)</t>
  </si>
  <si>
    <t>Соблюдение сроков и полноты предоставления показателей, характеризующих состояние экономики и социальной сферы поселения, из программного продукта «Муниципальная информационная система поселения» в Единую информационную систему органов местного самоуправления</t>
  </si>
  <si>
    <t>ИТОГО:</t>
  </si>
  <si>
    <t xml:space="preserve"> фактическое значение показателя             2012</t>
  </si>
  <si>
    <t>количество балов</t>
  </si>
  <si>
    <t>1 группа</t>
  </si>
  <si>
    <t>2 группа</t>
  </si>
  <si>
    <t>3 группа</t>
  </si>
  <si>
    <t>РЕЙТИНГ по группам</t>
  </si>
  <si>
    <t>РЕЙТИНГ общий</t>
  </si>
  <si>
    <t>Наименование поселения</t>
  </si>
  <si>
    <t>Коршевское сельское поселение</t>
  </si>
  <si>
    <t>Семено-Александровское сельское поселение</t>
  </si>
  <si>
    <t>Слободское сельское поселение</t>
  </si>
  <si>
    <t>Хреновское сельское поселение</t>
  </si>
  <si>
    <t>Шестаковское сельское поселение</t>
  </si>
  <si>
    <t>Ясенковское сельское поселение</t>
  </si>
  <si>
    <t>Верхнеикорецкое сельское поселение</t>
  </si>
  <si>
    <t>Пчелиновское сельское поселение</t>
  </si>
  <si>
    <t>Чесменское сельское поселение</t>
  </si>
  <si>
    <t>Сухо-Березовское сельское поселение</t>
  </si>
  <si>
    <t>Шишовское сельское поселение</t>
  </si>
  <si>
    <t>Юдановское сельское поселение</t>
  </si>
  <si>
    <t>Мечетское сельское поселение</t>
  </si>
  <si>
    <t>Анновское сельское поселение</t>
  </si>
  <si>
    <t>Никольское сельское поселение</t>
  </si>
  <si>
    <t>Липовское сельское поселение</t>
  </si>
  <si>
    <t>Октябрьское сельское поселение</t>
  </si>
  <si>
    <t>Тройнянское  сельское поселение</t>
  </si>
  <si>
    <t>да</t>
  </si>
  <si>
    <t>нет</t>
  </si>
  <si>
    <t>Бобровский муниципальный район</t>
  </si>
  <si>
    <t xml:space="preserve"> </t>
  </si>
  <si>
    <t xml:space="preserve"> фактическое значение показателя             2013</t>
  </si>
  <si>
    <t>Удельный вес недоимки по земельному налогу на 1 января года, следующего за отчетным к общему объему поступления доходов в местный бюджет поселения от земельного налога за отчетный период</t>
  </si>
  <si>
    <t>Удельный вес недоимки по налогу на имущество физических лиц на 1 января года, следующего за отчетным к общему объему поступления доходов в местный бюджет поселения от налога на имущество физических лиц за отчетный период</t>
  </si>
  <si>
    <t>Соблюдение нормативов формирования расходов на оплату труда (с начислениями) депутатов, выборных должностных лиц местного самоуправления, осуществляющих свои полномочия на постоянной основе, муниципальных служащих в органах местного самоуправления поселений, установленных в соответствии с постановлением правительства Воронежской области  от 28.03.2008 № 235</t>
  </si>
  <si>
    <t>Организация системного сбора и вывоза твердых бытовых отходов</t>
  </si>
  <si>
    <t>Доля протяженности освященных частей улиц, проездов, набережных к их общей протяженности на конец отчетного года</t>
  </si>
  <si>
    <t>Организация ритуальных услуг и содержание мест захоронения</t>
  </si>
  <si>
    <t>Количество оборудованных спортивных и детских площадок за счет бюджета поселения</t>
  </si>
  <si>
    <t>Количество обустроенных мест массового отдыха в поселении</t>
  </si>
  <si>
    <t>Доля расходов бюджета поселения на содержание органов местного самоуправления</t>
  </si>
  <si>
    <t xml:space="preserve">Участие поселения в федеральных, региональных, областных, ведомственных и муниципальных целевых программ </t>
  </si>
  <si>
    <t>Количество жалоб от населения в районную администрацию и правительство Воронежской области на исполнение полномочий главы поселения в расчете на 1000 чел. населения, нашедших свое подтверждение</t>
  </si>
  <si>
    <t xml:space="preserve">Ввод жилья на 1 жителя поселения </t>
  </si>
  <si>
    <t>Количество зарегистрированных на территории поселения объектов бытового обслуживания населения в расчете на 1000 чел. Населения</t>
  </si>
  <si>
    <t>Формирование архивного фонда поселения</t>
  </si>
  <si>
    <t>Участие поселения в конкурсе лучшее муниципальное образование в отчетном году</t>
  </si>
  <si>
    <t>Организация общественных работ на территории сельского поселения</t>
  </si>
  <si>
    <t>Доля утвержденных административных регламентов по предоставлению муниципальных услуг в общем количестве муниципальных услуг в соответствии с утвержденным перечнем муниципальных услуг поселения</t>
  </si>
  <si>
    <t>Доля отремонтированных автомобильных дорог общего пользования местного значения поселения (улично-дорожная сеть)</t>
  </si>
  <si>
    <t xml:space="preserve">нет </t>
  </si>
  <si>
    <t>Плановое значение показателя 2013</t>
  </si>
  <si>
    <t>% выполнения плана</t>
  </si>
  <si>
    <t>%</t>
  </si>
  <si>
    <t>добавленное количество баллов</t>
  </si>
  <si>
    <t>итого с учетом добавленных баллов</t>
  </si>
  <si>
    <t>РЕЙТИНГ по группам с учетом добавленных</t>
  </si>
  <si>
    <t>места</t>
  </si>
  <si>
    <t>Места по группам</t>
  </si>
</sst>
</file>

<file path=xl/styles.xml><?xml version="1.0" encoding="utf-8"?>
<styleSheet xmlns="http://schemas.openxmlformats.org/spreadsheetml/2006/main">
  <numFmts count="1">
    <numFmt numFmtId="164" formatCode="#,##0.0"/>
  </numFmts>
  <fonts count="6">
    <font>
      <sz val="11"/>
      <color theme="1"/>
      <name val="Calibri"/>
      <family val="2"/>
      <scheme val="minor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  <font>
      <sz val="9"/>
      <color theme="1"/>
      <name val="Calibri"/>
      <family val="2"/>
      <scheme val="minor"/>
    </font>
    <font>
      <sz val="9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left" vertical="center" wrapText="1"/>
    </xf>
    <xf numFmtId="0" fontId="1" fillId="6" borderId="4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/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/>
    </xf>
    <xf numFmtId="0" fontId="4" fillId="2" borderId="0" xfId="0" applyFont="1" applyFill="1"/>
    <xf numFmtId="0" fontId="4" fillId="0" borderId="0" xfId="0" applyFont="1"/>
    <xf numFmtId="0" fontId="1" fillId="9" borderId="5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9" borderId="5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0" xfId="0" applyFont="1"/>
    <xf numFmtId="0" fontId="1" fillId="2" borderId="2" xfId="0" applyFont="1" applyFill="1" applyBorder="1" applyAlignment="1"/>
    <xf numFmtId="0" fontId="1" fillId="2" borderId="6" xfId="0" applyFont="1" applyFill="1" applyBorder="1" applyAlignment="1"/>
    <xf numFmtId="0" fontId="1" fillId="2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5" fillId="2" borderId="1" xfId="0" applyFont="1" applyFill="1" applyBorder="1"/>
    <xf numFmtId="0" fontId="5" fillId="2" borderId="0" xfId="0" applyFont="1" applyFill="1"/>
    <xf numFmtId="3" fontId="1" fillId="9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1" fillId="7" borderId="1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/>
    <xf numFmtId="3" fontId="2" fillId="0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/>
    <xf numFmtId="0" fontId="4" fillId="2" borderId="3" xfId="0" applyFont="1" applyFill="1" applyBorder="1"/>
    <xf numFmtId="0" fontId="4" fillId="2" borderId="0" xfId="0" applyFont="1" applyFill="1" applyBorder="1"/>
    <xf numFmtId="0" fontId="4" fillId="0" borderId="0" xfId="0" applyFont="1" applyAlignment="1">
      <alignment horizontal="center" vertical="center"/>
    </xf>
    <xf numFmtId="3" fontId="4" fillId="0" borderId="0" xfId="0" applyNumberFormat="1" applyFont="1"/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CA76"/>
  <sheetViews>
    <sheetView tabSelected="1"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21" sqref="B21:BL25"/>
    </sheetView>
  </sheetViews>
  <sheetFormatPr defaultRowHeight="12"/>
  <cols>
    <col min="1" max="1" width="48.140625" style="41" customWidth="1"/>
    <col min="2" max="2" width="12.140625" style="42" customWidth="1"/>
    <col min="3" max="3" width="10.7109375" style="43" customWidth="1"/>
    <col min="4" max="5" width="11.28515625" style="43" customWidth="1"/>
    <col min="6" max="6" width="13.28515625" style="43" customWidth="1"/>
    <col min="7" max="7" width="13.28515625" style="17" customWidth="1"/>
    <col min="8" max="8" width="11.140625" style="17" customWidth="1"/>
    <col min="9" max="9" width="10.42578125" style="17" customWidth="1"/>
    <col min="10" max="11" width="10.7109375" style="17" customWidth="1"/>
    <col min="12" max="12" width="13.140625" style="17" customWidth="1"/>
    <col min="13" max="14" width="12.28515625" style="17" customWidth="1"/>
    <col min="15" max="15" width="13" style="17" customWidth="1"/>
    <col min="16" max="16" width="12.5703125" style="17" customWidth="1"/>
    <col min="17" max="17" width="12.42578125" style="17" customWidth="1"/>
    <col min="18" max="18" width="12.5703125" style="17" customWidth="1"/>
    <col min="19" max="20" width="11.42578125" style="17" customWidth="1"/>
    <col min="21" max="21" width="12" style="17" customWidth="1"/>
    <col min="22" max="23" width="9.5703125" style="17" customWidth="1"/>
    <col min="24" max="24" width="10.85546875" style="17" customWidth="1"/>
    <col min="25" max="26" width="11.28515625" style="17" customWidth="1"/>
    <col min="27" max="27" width="11.85546875" style="17" customWidth="1"/>
    <col min="28" max="28" width="8.28515625" style="17" customWidth="1"/>
    <col min="29" max="29" width="11.85546875" style="17" customWidth="1"/>
    <col min="30" max="30" width="11.140625" style="17" customWidth="1"/>
    <col min="31" max="31" width="8.28515625" style="17" customWidth="1"/>
    <col min="32" max="32" width="10.85546875" style="17" customWidth="1"/>
    <col min="33" max="33" width="11.5703125" style="17" customWidth="1"/>
    <col min="34" max="34" width="9.85546875" style="17" customWidth="1"/>
    <col min="35" max="35" width="10.140625" style="17" customWidth="1"/>
    <col min="36" max="36" width="11.28515625" style="17" customWidth="1"/>
    <col min="37" max="37" width="9.7109375" style="17" customWidth="1"/>
    <col min="38" max="38" width="9.42578125" style="17" customWidth="1"/>
    <col min="39" max="39" width="11.28515625" style="17" customWidth="1"/>
    <col min="40" max="40" width="9.7109375" style="17" customWidth="1"/>
    <col min="41" max="41" width="9.28515625" style="17" customWidth="1"/>
    <col min="42" max="42" width="14.42578125" style="17" customWidth="1"/>
    <col min="43" max="43" width="9.7109375" style="17" customWidth="1"/>
    <col min="44" max="44" width="9.42578125" style="17" customWidth="1"/>
    <col min="45" max="45" width="13.140625" style="17" customWidth="1"/>
    <col min="46" max="46" width="9.28515625" style="17" customWidth="1"/>
    <col min="47" max="47" width="12.5703125" style="17" customWidth="1"/>
    <col min="48" max="48" width="12.42578125" style="17" customWidth="1"/>
    <col min="49" max="49" width="10.42578125" style="17" customWidth="1"/>
    <col min="50" max="50" width="9.42578125" style="17" customWidth="1"/>
    <col min="51" max="51" width="14.42578125" style="17" customWidth="1"/>
    <col min="52" max="52" width="10.140625" style="17" customWidth="1"/>
    <col min="53" max="53" width="10.28515625" style="17" customWidth="1"/>
    <col min="54" max="54" width="10.42578125" style="17" customWidth="1"/>
    <col min="55" max="55" width="9.42578125" style="17" customWidth="1"/>
    <col min="56" max="56" width="9.85546875" style="17" customWidth="1"/>
    <col min="57" max="57" width="11.7109375" style="17" customWidth="1"/>
    <col min="58" max="58" width="10.140625" style="17" customWidth="1"/>
    <col min="59" max="59" width="9.28515625" style="17" customWidth="1"/>
    <col min="60" max="60" width="12.28515625" style="17" customWidth="1"/>
    <col min="61" max="61" width="9.7109375" style="17" customWidth="1"/>
    <col min="62" max="62" width="10.5703125" style="17" customWidth="1"/>
    <col min="63" max="63" width="11.140625" style="17" customWidth="1"/>
    <col min="64" max="64" width="11" style="17" customWidth="1"/>
    <col min="65" max="65" width="9.7109375" style="17" hidden="1" customWidth="1"/>
    <col min="66" max="66" width="8" style="17" hidden="1" customWidth="1"/>
    <col min="67" max="67" width="9.7109375" style="17" hidden="1" customWidth="1"/>
    <col min="68" max="68" width="8" style="17" hidden="1" customWidth="1"/>
    <col min="69" max="69" width="9.7109375" style="17" hidden="1" customWidth="1"/>
    <col min="70" max="71" width="8.28515625" style="17" hidden="1" customWidth="1"/>
    <col min="72" max="72" width="13.42578125" style="17" customWidth="1"/>
    <col min="73" max="73" width="10.7109375" style="17" hidden="1" customWidth="1"/>
    <col min="74" max="74" width="8.28515625" style="17" hidden="1" customWidth="1"/>
    <col min="75" max="75" width="15.140625" style="16" customWidth="1"/>
    <col min="76" max="76" width="10.7109375" style="16" hidden="1" customWidth="1"/>
    <col min="77" max="77" width="17.42578125" style="17" customWidth="1"/>
    <col min="78" max="78" width="18.140625" style="17" hidden="1" customWidth="1"/>
    <col min="79" max="79" width="5.7109375" style="17" hidden="1" customWidth="1"/>
    <col min="80" max="16384" width="9.140625" style="17"/>
  </cols>
  <sheetData>
    <row r="1" spans="1:79">
      <c r="A1" s="48" t="s">
        <v>32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16"/>
    </row>
    <row r="2" spans="1:79">
      <c r="A2" s="56" t="s">
        <v>11</v>
      </c>
      <c r="B2" s="58">
        <v>1</v>
      </c>
      <c r="C2" s="58"/>
      <c r="D2" s="58"/>
      <c r="E2" s="53">
        <v>2</v>
      </c>
      <c r="F2" s="53"/>
      <c r="G2" s="53"/>
      <c r="H2" s="53">
        <v>3</v>
      </c>
      <c r="I2" s="53"/>
      <c r="J2" s="53"/>
      <c r="K2" s="53">
        <v>4</v>
      </c>
      <c r="L2" s="53"/>
      <c r="M2" s="53"/>
      <c r="N2" s="49">
        <v>5</v>
      </c>
      <c r="O2" s="55"/>
      <c r="P2" s="50"/>
      <c r="Q2" s="53">
        <v>6</v>
      </c>
      <c r="R2" s="53"/>
      <c r="S2" s="53"/>
      <c r="T2" s="49">
        <v>7</v>
      </c>
      <c r="U2" s="55"/>
      <c r="V2" s="50"/>
      <c r="W2" s="49">
        <v>8</v>
      </c>
      <c r="X2" s="55"/>
      <c r="Y2" s="50"/>
      <c r="Z2" s="49">
        <v>9</v>
      </c>
      <c r="AA2" s="55"/>
      <c r="AB2" s="50"/>
      <c r="AC2" s="53">
        <v>10</v>
      </c>
      <c r="AD2" s="53"/>
      <c r="AE2" s="53"/>
      <c r="AF2" s="49">
        <v>11</v>
      </c>
      <c r="AG2" s="55"/>
      <c r="AH2" s="50"/>
      <c r="AI2" s="49">
        <v>12</v>
      </c>
      <c r="AJ2" s="55"/>
      <c r="AK2" s="50"/>
      <c r="AL2" s="49">
        <v>13</v>
      </c>
      <c r="AM2" s="55"/>
      <c r="AN2" s="50"/>
      <c r="AO2" s="49">
        <v>14</v>
      </c>
      <c r="AP2" s="55"/>
      <c r="AQ2" s="50"/>
      <c r="AR2" s="49">
        <v>15</v>
      </c>
      <c r="AS2" s="55"/>
      <c r="AT2" s="50"/>
      <c r="AU2" s="49">
        <v>16</v>
      </c>
      <c r="AV2" s="55"/>
      <c r="AW2" s="50"/>
      <c r="AX2" s="49">
        <v>17</v>
      </c>
      <c r="AY2" s="55"/>
      <c r="AZ2" s="50"/>
      <c r="BA2" s="49">
        <v>18</v>
      </c>
      <c r="BB2" s="55"/>
      <c r="BC2" s="50"/>
      <c r="BD2" s="49">
        <v>19</v>
      </c>
      <c r="BE2" s="55"/>
      <c r="BF2" s="50"/>
      <c r="BG2" s="49">
        <v>20</v>
      </c>
      <c r="BH2" s="55"/>
      <c r="BI2" s="50"/>
      <c r="BJ2" s="49">
        <v>21</v>
      </c>
      <c r="BK2" s="55"/>
      <c r="BL2" s="50"/>
      <c r="BM2" s="49">
        <v>22</v>
      </c>
      <c r="BN2" s="50"/>
      <c r="BO2" s="49">
        <v>23</v>
      </c>
      <c r="BP2" s="50"/>
      <c r="BQ2" s="49">
        <v>24</v>
      </c>
      <c r="BR2" s="50"/>
      <c r="BS2" s="15"/>
      <c r="BT2" s="18"/>
      <c r="BU2" s="18"/>
      <c r="BV2" s="15"/>
      <c r="BW2" s="9"/>
      <c r="BX2" s="9"/>
      <c r="BY2" s="11"/>
      <c r="BZ2" s="19"/>
    </row>
    <row r="3" spans="1:79" ht="126" customHeight="1">
      <c r="A3" s="57"/>
      <c r="B3" s="59" t="s">
        <v>0</v>
      </c>
      <c r="C3" s="60"/>
      <c r="D3" s="61"/>
      <c r="E3" s="59" t="s">
        <v>1</v>
      </c>
      <c r="F3" s="60"/>
      <c r="G3" s="61"/>
      <c r="H3" s="51" t="s">
        <v>35</v>
      </c>
      <c r="I3" s="54"/>
      <c r="J3" s="52"/>
      <c r="K3" s="51" t="s">
        <v>36</v>
      </c>
      <c r="L3" s="54"/>
      <c r="M3" s="52"/>
      <c r="N3" s="51" t="s">
        <v>37</v>
      </c>
      <c r="O3" s="54"/>
      <c r="P3" s="52"/>
      <c r="Q3" s="51" t="s">
        <v>38</v>
      </c>
      <c r="R3" s="54"/>
      <c r="S3" s="52"/>
      <c r="T3" s="51" t="s">
        <v>39</v>
      </c>
      <c r="U3" s="54"/>
      <c r="V3" s="52"/>
      <c r="W3" s="51" t="s">
        <v>40</v>
      </c>
      <c r="X3" s="54"/>
      <c r="Y3" s="52"/>
      <c r="Z3" s="51" t="s">
        <v>41</v>
      </c>
      <c r="AA3" s="54"/>
      <c r="AB3" s="52"/>
      <c r="AC3" s="51" t="s">
        <v>42</v>
      </c>
      <c r="AD3" s="54"/>
      <c r="AE3" s="52"/>
      <c r="AF3" s="51" t="s">
        <v>2</v>
      </c>
      <c r="AG3" s="54"/>
      <c r="AH3" s="52"/>
      <c r="AI3" s="51" t="s">
        <v>43</v>
      </c>
      <c r="AJ3" s="54"/>
      <c r="AK3" s="52"/>
      <c r="AL3" s="51" t="s">
        <v>44</v>
      </c>
      <c r="AM3" s="54"/>
      <c r="AN3" s="52"/>
      <c r="AO3" s="51" t="s">
        <v>45</v>
      </c>
      <c r="AP3" s="54"/>
      <c r="AQ3" s="52"/>
      <c r="AR3" s="51" t="s">
        <v>46</v>
      </c>
      <c r="AS3" s="54"/>
      <c r="AT3" s="52"/>
      <c r="AU3" s="51" t="s">
        <v>47</v>
      </c>
      <c r="AV3" s="54"/>
      <c r="AW3" s="52"/>
      <c r="AX3" s="51" t="s">
        <v>48</v>
      </c>
      <c r="AY3" s="54"/>
      <c r="AZ3" s="52"/>
      <c r="BA3" s="51" t="s">
        <v>49</v>
      </c>
      <c r="BB3" s="54"/>
      <c r="BC3" s="52"/>
      <c r="BD3" s="51" t="s">
        <v>50</v>
      </c>
      <c r="BE3" s="54"/>
      <c r="BF3" s="52"/>
      <c r="BG3" s="51" t="s">
        <v>51</v>
      </c>
      <c r="BH3" s="54"/>
      <c r="BI3" s="52"/>
      <c r="BJ3" s="51" t="s">
        <v>52</v>
      </c>
      <c r="BK3" s="54"/>
      <c r="BL3" s="52"/>
      <c r="BM3" s="51"/>
      <c r="BN3" s="52"/>
      <c r="BO3" s="51"/>
      <c r="BP3" s="52"/>
      <c r="BQ3" s="51"/>
      <c r="BR3" s="52"/>
      <c r="BS3" s="14"/>
      <c r="BT3" s="20" t="s">
        <v>55</v>
      </c>
      <c r="BU3" s="20" t="s">
        <v>57</v>
      </c>
      <c r="BV3" s="14" t="s">
        <v>58</v>
      </c>
      <c r="BW3" s="10" t="s">
        <v>3</v>
      </c>
      <c r="BX3" s="21" t="s">
        <v>59</v>
      </c>
      <c r="BY3" s="12" t="s">
        <v>9</v>
      </c>
      <c r="BZ3" s="2" t="s">
        <v>10</v>
      </c>
    </row>
    <row r="4" spans="1:79" s="26" customFormat="1" ht="54" customHeight="1">
      <c r="A4" s="22"/>
      <c r="B4" s="23" t="s">
        <v>54</v>
      </c>
      <c r="C4" s="1" t="s">
        <v>34</v>
      </c>
      <c r="D4" s="1" t="s">
        <v>5</v>
      </c>
      <c r="E4" s="23" t="s">
        <v>54</v>
      </c>
      <c r="F4" s="1" t="s">
        <v>34</v>
      </c>
      <c r="G4" s="1" t="s">
        <v>5</v>
      </c>
      <c r="H4" s="23" t="s">
        <v>54</v>
      </c>
      <c r="I4" s="1" t="s">
        <v>34</v>
      </c>
      <c r="J4" s="1" t="s">
        <v>5</v>
      </c>
      <c r="K4" s="23" t="s">
        <v>54</v>
      </c>
      <c r="L4" s="1" t="s">
        <v>34</v>
      </c>
      <c r="M4" s="1" t="s">
        <v>5</v>
      </c>
      <c r="N4" s="23" t="s">
        <v>54</v>
      </c>
      <c r="O4" s="1" t="s">
        <v>34</v>
      </c>
      <c r="P4" s="1" t="s">
        <v>5</v>
      </c>
      <c r="Q4" s="23" t="s">
        <v>54</v>
      </c>
      <c r="R4" s="1" t="s">
        <v>34</v>
      </c>
      <c r="S4" s="1" t="s">
        <v>5</v>
      </c>
      <c r="T4" s="23" t="s">
        <v>54</v>
      </c>
      <c r="U4" s="1" t="s">
        <v>34</v>
      </c>
      <c r="V4" s="1" t="s">
        <v>5</v>
      </c>
      <c r="W4" s="23" t="s">
        <v>54</v>
      </c>
      <c r="X4" s="1" t="s">
        <v>34</v>
      </c>
      <c r="Y4" s="1" t="s">
        <v>5</v>
      </c>
      <c r="Z4" s="23" t="s">
        <v>54</v>
      </c>
      <c r="AA4" s="1" t="s">
        <v>34</v>
      </c>
      <c r="AB4" s="1" t="s">
        <v>5</v>
      </c>
      <c r="AC4" s="23" t="s">
        <v>54</v>
      </c>
      <c r="AD4" s="1" t="s">
        <v>34</v>
      </c>
      <c r="AE4" s="1" t="s">
        <v>5</v>
      </c>
      <c r="AF4" s="23" t="s">
        <v>54</v>
      </c>
      <c r="AG4" s="1" t="s">
        <v>34</v>
      </c>
      <c r="AH4" s="1" t="s">
        <v>5</v>
      </c>
      <c r="AI4" s="23" t="s">
        <v>54</v>
      </c>
      <c r="AJ4" s="1" t="s">
        <v>34</v>
      </c>
      <c r="AK4" s="1" t="s">
        <v>5</v>
      </c>
      <c r="AL4" s="23" t="s">
        <v>54</v>
      </c>
      <c r="AM4" s="1" t="s">
        <v>34</v>
      </c>
      <c r="AN4" s="1" t="s">
        <v>5</v>
      </c>
      <c r="AO4" s="23" t="s">
        <v>54</v>
      </c>
      <c r="AP4" s="1" t="s">
        <v>34</v>
      </c>
      <c r="AQ4" s="1" t="s">
        <v>5</v>
      </c>
      <c r="AR4" s="23" t="s">
        <v>54</v>
      </c>
      <c r="AS4" s="1" t="s">
        <v>34</v>
      </c>
      <c r="AT4" s="1" t="s">
        <v>5</v>
      </c>
      <c r="AU4" s="23" t="s">
        <v>54</v>
      </c>
      <c r="AV4" s="1" t="s">
        <v>34</v>
      </c>
      <c r="AW4" s="1" t="s">
        <v>5</v>
      </c>
      <c r="AX4" s="23" t="s">
        <v>54</v>
      </c>
      <c r="AY4" s="1" t="s">
        <v>34</v>
      </c>
      <c r="AZ4" s="1" t="s">
        <v>5</v>
      </c>
      <c r="BA4" s="23" t="s">
        <v>54</v>
      </c>
      <c r="BB4" s="1" t="s">
        <v>34</v>
      </c>
      <c r="BC4" s="1" t="s">
        <v>5</v>
      </c>
      <c r="BD4" s="23" t="s">
        <v>54</v>
      </c>
      <c r="BE4" s="1" t="s">
        <v>34</v>
      </c>
      <c r="BF4" s="1" t="s">
        <v>5</v>
      </c>
      <c r="BG4" s="23" t="s">
        <v>54</v>
      </c>
      <c r="BH4" s="1" t="s">
        <v>34</v>
      </c>
      <c r="BI4" s="1" t="s">
        <v>5</v>
      </c>
      <c r="BJ4" s="23" t="s">
        <v>54</v>
      </c>
      <c r="BK4" s="1" t="s">
        <v>34</v>
      </c>
      <c r="BL4" s="1" t="s">
        <v>5</v>
      </c>
      <c r="BM4" s="1" t="s">
        <v>4</v>
      </c>
      <c r="BN4" s="1" t="s">
        <v>5</v>
      </c>
      <c r="BO4" s="1" t="s">
        <v>4</v>
      </c>
      <c r="BP4" s="1" t="s">
        <v>5</v>
      </c>
      <c r="BQ4" s="1" t="s">
        <v>4</v>
      </c>
      <c r="BR4" s="1" t="s">
        <v>5</v>
      </c>
      <c r="BS4" s="1"/>
      <c r="BT4" s="24" t="s">
        <v>56</v>
      </c>
      <c r="BU4" s="24"/>
      <c r="BV4" s="1"/>
      <c r="BW4" s="21" t="s">
        <v>5</v>
      </c>
      <c r="BX4" s="21" t="s">
        <v>60</v>
      </c>
      <c r="BY4" s="12" t="s">
        <v>61</v>
      </c>
      <c r="BZ4" s="25"/>
    </row>
    <row r="5" spans="1:79" s="33" customFormat="1" ht="21" customHeight="1">
      <c r="A5" s="27" t="s">
        <v>6</v>
      </c>
      <c r="B5" s="28"/>
      <c r="C5" s="29"/>
      <c r="D5" s="5"/>
      <c r="E5" s="5"/>
      <c r="F5" s="29"/>
      <c r="G5" s="5"/>
      <c r="H5" s="5"/>
      <c r="I5" s="29"/>
      <c r="J5" s="5"/>
      <c r="K5" s="5"/>
      <c r="L5" s="29"/>
      <c r="M5" s="5"/>
      <c r="N5" s="5"/>
      <c r="O5" s="5"/>
      <c r="P5" s="5"/>
      <c r="Q5" s="5"/>
      <c r="R5" s="5"/>
      <c r="S5" s="5"/>
      <c r="T5" s="5"/>
      <c r="U5" s="29"/>
      <c r="V5" s="5"/>
      <c r="W5" s="5"/>
      <c r="X5" s="29"/>
      <c r="Y5" s="5"/>
      <c r="Z5" s="5"/>
      <c r="AA5" s="29"/>
      <c r="AB5" s="5"/>
      <c r="AC5" s="5"/>
      <c r="AD5" s="29"/>
      <c r="AE5" s="5"/>
      <c r="AF5" s="5"/>
      <c r="AG5" s="29"/>
      <c r="AH5" s="5"/>
      <c r="AI5" s="5"/>
      <c r="AJ5" s="5"/>
      <c r="AK5" s="5"/>
      <c r="AL5" s="5"/>
      <c r="AM5" s="29"/>
      <c r="AN5" s="5"/>
      <c r="AO5" s="5"/>
      <c r="AP5" s="5"/>
      <c r="AQ5" s="5"/>
      <c r="AR5" s="5"/>
      <c r="AS5" s="5"/>
      <c r="AT5" s="5" t="s">
        <v>33</v>
      </c>
      <c r="AU5" s="5"/>
      <c r="AV5" s="29"/>
      <c r="AW5" s="5"/>
      <c r="AX5" s="5"/>
      <c r="AY5" s="29"/>
      <c r="AZ5" s="5"/>
      <c r="BA5" s="5"/>
      <c r="BB5" s="29"/>
      <c r="BC5" s="5"/>
      <c r="BD5" s="5"/>
      <c r="BE5" s="5"/>
      <c r="BF5" s="5"/>
      <c r="BG5" s="5"/>
      <c r="BH5" s="29"/>
      <c r="BI5" s="5"/>
      <c r="BJ5" s="5"/>
      <c r="BK5" s="5"/>
      <c r="BL5" s="5"/>
      <c r="BM5" s="5"/>
      <c r="BN5" s="5"/>
      <c r="BO5" s="29"/>
      <c r="BP5" s="5"/>
      <c r="BQ5" s="29"/>
      <c r="BR5" s="5"/>
      <c r="BS5" s="5"/>
      <c r="BT5" s="30"/>
      <c r="BU5" s="30"/>
      <c r="BV5" s="5"/>
      <c r="BW5" s="31"/>
      <c r="BX5" s="31"/>
      <c r="BY5" s="31"/>
      <c r="BZ5" s="32"/>
    </row>
    <row r="6" spans="1:79" ht="20.25" customHeight="1">
      <c r="A6" s="4" t="s">
        <v>18</v>
      </c>
      <c r="B6" s="62" t="s">
        <v>30</v>
      </c>
      <c r="C6" s="30" t="s">
        <v>30</v>
      </c>
      <c r="D6" s="30">
        <v>3</v>
      </c>
      <c r="E6" s="30">
        <v>58.3</v>
      </c>
      <c r="F6" s="30">
        <v>65.3</v>
      </c>
      <c r="G6" s="30">
        <v>2</v>
      </c>
      <c r="H6" s="30">
        <v>7</v>
      </c>
      <c r="I6" s="30">
        <v>9.89</v>
      </c>
      <c r="J6" s="30">
        <v>1</v>
      </c>
      <c r="K6" s="30">
        <v>13.4</v>
      </c>
      <c r="L6" s="30">
        <v>22.58</v>
      </c>
      <c r="M6" s="30">
        <v>0</v>
      </c>
      <c r="N6" s="62" t="s">
        <v>30</v>
      </c>
      <c r="O6" s="30" t="s">
        <v>30</v>
      </c>
      <c r="P6" s="30">
        <v>3</v>
      </c>
      <c r="Q6" s="62" t="s">
        <v>30</v>
      </c>
      <c r="R6" s="30" t="s">
        <v>30</v>
      </c>
      <c r="S6" s="30">
        <v>3</v>
      </c>
      <c r="T6" s="30">
        <v>100</v>
      </c>
      <c r="U6" s="30">
        <v>100</v>
      </c>
      <c r="V6" s="30">
        <v>3</v>
      </c>
      <c r="W6" s="63" t="s">
        <v>30</v>
      </c>
      <c r="X6" s="63" t="s">
        <v>30</v>
      </c>
      <c r="Y6" s="30">
        <v>3</v>
      </c>
      <c r="Z6" s="30">
        <v>0</v>
      </c>
      <c r="AA6" s="30">
        <v>0</v>
      </c>
      <c r="AB6" s="30">
        <v>0</v>
      </c>
      <c r="AC6" s="30">
        <v>1</v>
      </c>
      <c r="AD6" s="30">
        <v>0</v>
      </c>
      <c r="AE6" s="30">
        <v>0</v>
      </c>
      <c r="AF6" s="30" t="s">
        <v>30</v>
      </c>
      <c r="AG6" s="30" t="s">
        <v>30</v>
      </c>
      <c r="AH6" s="30">
        <v>3</v>
      </c>
      <c r="AI6" s="30">
        <v>4.09</v>
      </c>
      <c r="AJ6" s="30">
        <v>4.3</v>
      </c>
      <c r="AK6" s="30">
        <v>3</v>
      </c>
      <c r="AL6" s="30">
        <v>2</v>
      </c>
      <c r="AM6" s="30">
        <v>5</v>
      </c>
      <c r="AN6" s="30">
        <v>3</v>
      </c>
      <c r="AO6" s="30">
        <v>0.7</v>
      </c>
      <c r="AP6" s="30">
        <v>0.7</v>
      </c>
      <c r="AQ6" s="30">
        <v>2</v>
      </c>
      <c r="AR6" s="30">
        <v>0.06</v>
      </c>
      <c r="AS6" s="30">
        <v>7.0000000000000007E-2</v>
      </c>
      <c r="AT6" s="30">
        <v>1</v>
      </c>
      <c r="AU6" s="30">
        <v>0</v>
      </c>
      <c r="AV6" s="30">
        <v>0</v>
      </c>
      <c r="AW6" s="30">
        <v>0</v>
      </c>
      <c r="AX6" s="30" t="s">
        <v>30</v>
      </c>
      <c r="AY6" s="30" t="s">
        <v>30</v>
      </c>
      <c r="AZ6" s="30">
        <v>3</v>
      </c>
      <c r="BA6" s="30" t="s">
        <v>30</v>
      </c>
      <c r="BB6" s="30" t="s">
        <v>31</v>
      </c>
      <c r="BC6" s="30">
        <v>0</v>
      </c>
      <c r="BD6" s="30" t="s">
        <v>31</v>
      </c>
      <c r="BE6" s="30" t="s">
        <v>31</v>
      </c>
      <c r="BF6" s="30">
        <v>0</v>
      </c>
      <c r="BG6" s="30">
        <v>100</v>
      </c>
      <c r="BH6" s="30">
        <v>100</v>
      </c>
      <c r="BI6" s="30">
        <v>3</v>
      </c>
      <c r="BJ6" s="30">
        <v>8</v>
      </c>
      <c r="BK6" s="30">
        <v>8</v>
      </c>
      <c r="BL6" s="30">
        <v>0</v>
      </c>
      <c r="BM6" s="1"/>
      <c r="BN6" s="1"/>
      <c r="BO6" s="1"/>
      <c r="BP6" s="1"/>
      <c r="BQ6" s="1"/>
      <c r="BR6" s="1"/>
      <c r="BS6" s="1"/>
      <c r="BT6" s="34">
        <f>(21-5)/21*100</f>
        <v>76.19047619047619</v>
      </c>
      <c r="BU6" s="34">
        <v>1</v>
      </c>
      <c r="BV6" s="35">
        <f>BU6+BW6</f>
        <v>37</v>
      </c>
      <c r="BW6" s="21">
        <f>D6+G6+J6+M6+P6+S6+V6+Y6+AB6+AE6+AH6+AK6+AN6+AQ6+AT6+AW6+AZ6+BC6+BF6+BI6+BL6+BN6+BP6+BR6</f>
        <v>36</v>
      </c>
      <c r="BX6" s="21"/>
      <c r="BY6" s="12">
        <v>7</v>
      </c>
      <c r="BZ6" s="2">
        <v>9</v>
      </c>
    </row>
    <row r="7" spans="1:79">
      <c r="A7" s="4" t="s">
        <v>12</v>
      </c>
      <c r="B7" s="62" t="s">
        <v>30</v>
      </c>
      <c r="C7" s="30" t="s">
        <v>30</v>
      </c>
      <c r="D7" s="30">
        <v>3</v>
      </c>
      <c r="E7" s="30">
        <v>89.9</v>
      </c>
      <c r="F7" s="30">
        <v>89.6</v>
      </c>
      <c r="G7" s="30">
        <v>3</v>
      </c>
      <c r="H7" s="30">
        <v>20</v>
      </c>
      <c r="I7" s="30">
        <v>14.8</v>
      </c>
      <c r="J7" s="30">
        <v>0</v>
      </c>
      <c r="K7" s="30">
        <v>55.2</v>
      </c>
      <c r="L7" s="30">
        <v>55.2</v>
      </c>
      <c r="M7" s="30">
        <v>0</v>
      </c>
      <c r="N7" s="62" t="s">
        <v>30</v>
      </c>
      <c r="O7" s="30" t="s">
        <v>30</v>
      </c>
      <c r="P7" s="30">
        <v>3</v>
      </c>
      <c r="Q7" s="62" t="s">
        <v>30</v>
      </c>
      <c r="R7" s="30" t="s">
        <v>30</v>
      </c>
      <c r="S7" s="30">
        <v>3</v>
      </c>
      <c r="T7" s="30">
        <v>100</v>
      </c>
      <c r="U7" s="30">
        <v>100</v>
      </c>
      <c r="V7" s="30">
        <v>3</v>
      </c>
      <c r="W7" s="63" t="s">
        <v>30</v>
      </c>
      <c r="X7" s="63" t="s">
        <v>30</v>
      </c>
      <c r="Y7" s="30">
        <v>3</v>
      </c>
      <c r="Z7" s="30">
        <v>1</v>
      </c>
      <c r="AA7" s="30">
        <v>1</v>
      </c>
      <c r="AB7" s="30">
        <v>1</v>
      </c>
      <c r="AC7" s="30">
        <v>0</v>
      </c>
      <c r="AD7" s="30">
        <v>0</v>
      </c>
      <c r="AE7" s="30">
        <v>0</v>
      </c>
      <c r="AF7" s="30" t="s">
        <v>30</v>
      </c>
      <c r="AG7" s="30" t="s">
        <v>30</v>
      </c>
      <c r="AH7" s="30">
        <v>3</v>
      </c>
      <c r="AI7" s="30">
        <v>24.9</v>
      </c>
      <c r="AJ7" s="30">
        <v>24.1</v>
      </c>
      <c r="AK7" s="30">
        <v>3</v>
      </c>
      <c r="AL7" s="30">
        <v>1</v>
      </c>
      <c r="AM7" s="30">
        <v>2</v>
      </c>
      <c r="AN7" s="30">
        <v>2</v>
      </c>
      <c r="AO7" s="30">
        <v>1</v>
      </c>
      <c r="AP7" s="30">
        <v>1</v>
      </c>
      <c r="AQ7" s="30">
        <v>1</v>
      </c>
      <c r="AR7" s="30">
        <v>0.04</v>
      </c>
      <c r="AS7" s="30">
        <v>0.06</v>
      </c>
      <c r="AT7" s="30">
        <v>1</v>
      </c>
      <c r="AU7" s="30">
        <v>0.6</v>
      </c>
      <c r="AV7" s="30">
        <v>0.6</v>
      </c>
      <c r="AW7" s="30">
        <v>1</v>
      </c>
      <c r="AX7" s="30" t="s">
        <v>30</v>
      </c>
      <c r="AY7" s="30" t="s">
        <v>30</v>
      </c>
      <c r="AZ7" s="30">
        <v>3</v>
      </c>
      <c r="BA7" s="30" t="s">
        <v>30</v>
      </c>
      <c r="BB7" s="30" t="s">
        <v>30</v>
      </c>
      <c r="BC7" s="30">
        <v>3</v>
      </c>
      <c r="BD7" s="30" t="s">
        <v>30</v>
      </c>
      <c r="BE7" s="30" t="s">
        <v>30</v>
      </c>
      <c r="BF7" s="30">
        <v>3</v>
      </c>
      <c r="BG7" s="30">
        <v>100</v>
      </c>
      <c r="BH7" s="30">
        <v>100</v>
      </c>
      <c r="BI7" s="30">
        <v>3</v>
      </c>
      <c r="BJ7" s="30">
        <v>0</v>
      </c>
      <c r="BK7" s="30">
        <v>0</v>
      </c>
      <c r="BL7" s="30">
        <v>0</v>
      </c>
      <c r="BM7" s="1"/>
      <c r="BN7" s="1"/>
      <c r="BO7" s="1"/>
      <c r="BP7" s="1"/>
      <c r="BQ7" s="1"/>
      <c r="BR7" s="1"/>
      <c r="BS7" s="1"/>
      <c r="BT7" s="34">
        <f>20/21*100</f>
        <v>95.238095238095227</v>
      </c>
      <c r="BU7" s="34">
        <v>3</v>
      </c>
      <c r="BV7" s="35">
        <f t="shared" ref="BV7:BV25" si="0">BU7+BW7</f>
        <v>48</v>
      </c>
      <c r="BW7" s="36">
        <f>D7+G7+J7+M7+P7+S7+V7+Y7+AB7+AE7+AH7+AK7+AN7+AQ7+AT7+AW7+AZ7+BC7+BF7+BI7+BL7+BN7+BP7+BR7+BU7</f>
        <v>45</v>
      </c>
      <c r="BX7" s="21">
        <v>2</v>
      </c>
      <c r="BY7" s="12">
        <v>1</v>
      </c>
      <c r="BZ7" s="2">
        <v>4</v>
      </c>
      <c r="CA7" s="17">
        <v>45</v>
      </c>
    </row>
    <row r="8" spans="1:79">
      <c r="A8" s="4" t="s">
        <v>19</v>
      </c>
      <c r="B8" s="62" t="s">
        <v>30</v>
      </c>
      <c r="C8" s="30" t="s">
        <v>30</v>
      </c>
      <c r="D8" s="30">
        <v>3</v>
      </c>
      <c r="E8" s="30">
        <v>46</v>
      </c>
      <c r="F8" s="30">
        <v>51.5</v>
      </c>
      <c r="G8" s="30">
        <v>1</v>
      </c>
      <c r="H8" s="30">
        <v>21.6</v>
      </c>
      <c r="I8" s="30">
        <v>25.6</v>
      </c>
      <c r="J8" s="30">
        <v>0</v>
      </c>
      <c r="K8" s="30">
        <v>41</v>
      </c>
      <c r="L8" s="30">
        <v>119.1</v>
      </c>
      <c r="M8" s="30">
        <v>0</v>
      </c>
      <c r="N8" s="62" t="s">
        <v>30</v>
      </c>
      <c r="O8" s="30" t="s">
        <v>30</v>
      </c>
      <c r="P8" s="30">
        <v>3</v>
      </c>
      <c r="Q8" s="62" t="s">
        <v>30</v>
      </c>
      <c r="R8" s="30" t="s">
        <v>30</v>
      </c>
      <c r="S8" s="30">
        <v>3</v>
      </c>
      <c r="T8" s="30">
        <v>100</v>
      </c>
      <c r="U8" s="30">
        <v>100</v>
      </c>
      <c r="V8" s="30">
        <v>3</v>
      </c>
      <c r="W8" s="63" t="s">
        <v>30</v>
      </c>
      <c r="X8" s="63" t="s">
        <v>30</v>
      </c>
      <c r="Y8" s="30">
        <v>3</v>
      </c>
      <c r="Z8" s="30">
        <v>1</v>
      </c>
      <c r="AA8" s="30">
        <v>1</v>
      </c>
      <c r="AB8" s="30">
        <v>1</v>
      </c>
      <c r="AC8" s="30">
        <v>1</v>
      </c>
      <c r="AD8" s="30">
        <v>1</v>
      </c>
      <c r="AE8" s="30">
        <v>1</v>
      </c>
      <c r="AF8" s="30" t="s">
        <v>30</v>
      </c>
      <c r="AG8" s="30" t="s">
        <v>30</v>
      </c>
      <c r="AH8" s="30">
        <v>3</v>
      </c>
      <c r="AI8" s="30">
        <v>52.6</v>
      </c>
      <c r="AJ8" s="30">
        <v>51</v>
      </c>
      <c r="AK8" s="30">
        <v>1</v>
      </c>
      <c r="AL8" s="30">
        <v>1</v>
      </c>
      <c r="AM8" s="30">
        <v>3</v>
      </c>
      <c r="AN8" s="30">
        <v>3</v>
      </c>
      <c r="AO8" s="30">
        <v>0.64</v>
      </c>
      <c r="AP8" s="30">
        <v>1.3</v>
      </c>
      <c r="AQ8" s="30">
        <v>1</v>
      </c>
      <c r="AR8" s="30">
        <v>8.9999999999999993E-3</v>
      </c>
      <c r="AS8" s="30">
        <v>0.08</v>
      </c>
      <c r="AT8" s="30">
        <v>1</v>
      </c>
      <c r="AU8" s="30">
        <v>1.3</v>
      </c>
      <c r="AV8" s="30">
        <v>1.3</v>
      </c>
      <c r="AW8" s="30">
        <v>2</v>
      </c>
      <c r="AX8" s="30" t="s">
        <v>30</v>
      </c>
      <c r="AY8" s="30" t="s">
        <v>30</v>
      </c>
      <c r="AZ8" s="30">
        <v>3</v>
      </c>
      <c r="BA8" s="30" t="s">
        <v>30</v>
      </c>
      <c r="BB8" s="30" t="s">
        <v>30</v>
      </c>
      <c r="BC8" s="30">
        <v>3</v>
      </c>
      <c r="BD8" s="30" t="s">
        <v>30</v>
      </c>
      <c r="BE8" s="30" t="s">
        <v>30</v>
      </c>
      <c r="BF8" s="30">
        <v>3</v>
      </c>
      <c r="BG8" s="30">
        <v>100</v>
      </c>
      <c r="BH8" s="30">
        <v>100</v>
      </c>
      <c r="BI8" s="30">
        <v>3</v>
      </c>
      <c r="BJ8" s="30">
        <v>0</v>
      </c>
      <c r="BK8" s="30">
        <v>0</v>
      </c>
      <c r="BL8" s="30">
        <v>0</v>
      </c>
      <c r="BM8" s="1"/>
      <c r="BN8" s="1"/>
      <c r="BO8" s="1"/>
      <c r="BP8" s="1"/>
      <c r="BQ8" s="1"/>
      <c r="BR8" s="1"/>
      <c r="BS8" s="1"/>
      <c r="BT8" s="34">
        <f>18/21*100</f>
        <v>85.714285714285708</v>
      </c>
      <c r="BU8" s="34">
        <v>2</v>
      </c>
      <c r="BV8" s="35">
        <f t="shared" si="0"/>
        <v>45</v>
      </c>
      <c r="BW8" s="21">
        <f>D8+G8+J8+M8+P8+S8+V8+Y8+AB8+AE8+AH8+AK8+AN8+AQ8+AT8+AW8+AZ8+BC8+BF8+BI8+BL8+BN8+BP8+BR8+2</f>
        <v>43</v>
      </c>
      <c r="BX8" s="21"/>
      <c r="BY8" s="12">
        <v>3</v>
      </c>
      <c r="BZ8" s="2">
        <v>10</v>
      </c>
      <c r="CA8" s="17">
        <v>43</v>
      </c>
    </row>
    <row r="9" spans="1:79">
      <c r="A9" s="3" t="s">
        <v>13</v>
      </c>
      <c r="B9" s="62" t="s">
        <v>30</v>
      </c>
      <c r="C9" s="30" t="s">
        <v>30</v>
      </c>
      <c r="D9" s="30">
        <v>3</v>
      </c>
      <c r="E9" s="30">
        <v>69.099999999999994</v>
      </c>
      <c r="F9" s="30">
        <v>73.5</v>
      </c>
      <c r="G9" s="30">
        <v>3</v>
      </c>
      <c r="H9" s="30">
        <v>42.2</v>
      </c>
      <c r="I9" s="30">
        <v>23.7</v>
      </c>
      <c r="J9" s="30">
        <v>0</v>
      </c>
      <c r="K9" s="30">
        <v>61</v>
      </c>
      <c r="L9" s="30">
        <v>47.8</v>
      </c>
      <c r="M9" s="30">
        <v>0</v>
      </c>
      <c r="N9" s="62" t="s">
        <v>30</v>
      </c>
      <c r="O9" s="30" t="s">
        <v>30</v>
      </c>
      <c r="P9" s="30">
        <v>3</v>
      </c>
      <c r="Q9" s="62" t="s">
        <v>30</v>
      </c>
      <c r="R9" s="30" t="s">
        <v>30</v>
      </c>
      <c r="S9" s="30">
        <v>3</v>
      </c>
      <c r="T9" s="30">
        <v>100</v>
      </c>
      <c r="U9" s="30">
        <v>100</v>
      </c>
      <c r="V9" s="30">
        <v>3</v>
      </c>
      <c r="W9" s="63" t="s">
        <v>30</v>
      </c>
      <c r="X9" s="63" t="s">
        <v>30</v>
      </c>
      <c r="Y9" s="30">
        <v>3</v>
      </c>
      <c r="Z9" s="30">
        <v>0</v>
      </c>
      <c r="AA9" s="30">
        <v>0</v>
      </c>
      <c r="AB9" s="30">
        <v>0</v>
      </c>
      <c r="AC9" s="30">
        <v>0</v>
      </c>
      <c r="AD9" s="30">
        <v>0</v>
      </c>
      <c r="AE9" s="30">
        <v>0</v>
      </c>
      <c r="AF9" s="30" t="s">
        <v>30</v>
      </c>
      <c r="AG9" s="30" t="s">
        <v>30</v>
      </c>
      <c r="AH9" s="30">
        <v>3</v>
      </c>
      <c r="AI9" s="30">
        <v>36.700000000000003</v>
      </c>
      <c r="AJ9" s="30">
        <v>38.700000000000003</v>
      </c>
      <c r="AK9" s="30">
        <v>2</v>
      </c>
      <c r="AL9" s="30">
        <v>2</v>
      </c>
      <c r="AM9" s="30">
        <v>2</v>
      </c>
      <c r="AN9" s="30">
        <v>2</v>
      </c>
      <c r="AO9" s="30">
        <v>0.6</v>
      </c>
      <c r="AP9" s="30">
        <v>1.2</v>
      </c>
      <c r="AQ9" s="30">
        <v>1</v>
      </c>
      <c r="AR9" s="30">
        <v>0</v>
      </c>
      <c r="AS9" s="30">
        <v>7.0000000000000007E-2</v>
      </c>
      <c r="AT9" s="30">
        <v>1</v>
      </c>
      <c r="AU9" s="30">
        <v>0.6</v>
      </c>
      <c r="AV9" s="30">
        <v>0.6</v>
      </c>
      <c r="AW9" s="30">
        <v>1</v>
      </c>
      <c r="AX9" s="30" t="s">
        <v>30</v>
      </c>
      <c r="AY9" s="30" t="s">
        <v>30</v>
      </c>
      <c r="AZ9" s="30">
        <v>3</v>
      </c>
      <c r="BA9" s="30" t="s">
        <v>30</v>
      </c>
      <c r="BB9" s="30" t="s">
        <v>30</v>
      </c>
      <c r="BC9" s="30">
        <v>3</v>
      </c>
      <c r="BD9" s="30" t="s">
        <v>31</v>
      </c>
      <c r="BE9" s="30" t="s">
        <v>31</v>
      </c>
      <c r="BF9" s="30">
        <v>0</v>
      </c>
      <c r="BG9" s="30">
        <v>100</v>
      </c>
      <c r="BH9" s="30">
        <v>100</v>
      </c>
      <c r="BI9" s="30">
        <v>3</v>
      </c>
      <c r="BJ9" s="30">
        <v>0</v>
      </c>
      <c r="BK9" s="30">
        <v>0</v>
      </c>
      <c r="BL9" s="30">
        <v>0</v>
      </c>
      <c r="BM9" s="1"/>
      <c r="BN9" s="1"/>
      <c r="BO9" s="1"/>
      <c r="BP9" s="1"/>
      <c r="BQ9" s="1"/>
      <c r="BR9" s="1"/>
      <c r="BS9" s="1"/>
      <c r="BT9" s="34">
        <f>20/21*100</f>
        <v>95.238095238095227</v>
      </c>
      <c r="BU9" s="34">
        <v>3</v>
      </c>
      <c r="BV9" s="35">
        <f t="shared" si="0"/>
        <v>40</v>
      </c>
      <c r="BW9" s="21">
        <f t="shared" ref="BW9:BW13" si="1">D9+G9+J9+M9+P9+S9+V9+Y9+AB9+AE9+AH9+AK9+AN9+AQ9+AT9+AW9+AZ9+BC9+BF9+BI9+BL9+BN9+BP9+BR9</f>
        <v>37</v>
      </c>
      <c r="BX9" s="21"/>
      <c r="BY9" s="12">
        <v>6</v>
      </c>
      <c r="BZ9" s="2">
        <v>8</v>
      </c>
    </row>
    <row r="10" spans="1:79">
      <c r="A10" s="3" t="s">
        <v>14</v>
      </c>
      <c r="B10" s="62" t="s">
        <v>30</v>
      </c>
      <c r="C10" s="30" t="s">
        <v>30</v>
      </c>
      <c r="D10" s="30">
        <v>3</v>
      </c>
      <c r="E10" s="30">
        <v>89.3</v>
      </c>
      <c r="F10" s="30">
        <v>90.1</v>
      </c>
      <c r="G10" s="30">
        <v>3</v>
      </c>
      <c r="H10" s="30">
        <v>2.9</v>
      </c>
      <c r="I10" s="30">
        <v>3.98</v>
      </c>
      <c r="J10" s="30">
        <v>2</v>
      </c>
      <c r="K10" s="30">
        <v>25.1</v>
      </c>
      <c r="L10" s="30">
        <v>43.19</v>
      </c>
      <c r="M10" s="30">
        <v>0</v>
      </c>
      <c r="N10" s="62" t="s">
        <v>30</v>
      </c>
      <c r="O10" s="30" t="s">
        <v>30</v>
      </c>
      <c r="P10" s="30">
        <v>3</v>
      </c>
      <c r="Q10" s="62" t="s">
        <v>30</v>
      </c>
      <c r="R10" s="30" t="s">
        <v>30</v>
      </c>
      <c r="S10" s="30">
        <v>3</v>
      </c>
      <c r="T10" s="30">
        <v>100</v>
      </c>
      <c r="U10" s="30">
        <v>100</v>
      </c>
      <c r="V10" s="30">
        <v>3</v>
      </c>
      <c r="W10" s="63" t="s">
        <v>30</v>
      </c>
      <c r="X10" s="63" t="s">
        <v>30</v>
      </c>
      <c r="Y10" s="30">
        <v>3</v>
      </c>
      <c r="Z10" s="30">
        <v>2</v>
      </c>
      <c r="AA10" s="30">
        <v>2</v>
      </c>
      <c r="AB10" s="30">
        <v>2</v>
      </c>
      <c r="AC10" s="30">
        <v>1</v>
      </c>
      <c r="AD10" s="30">
        <v>1</v>
      </c>
      <c r="AE10" s="30">
        <v>1</v>
      </c>
      <c r="AF10" s="30" t="s">
        <v>30</v>
      </c>
      <c r="AG10" s="30" t="s">
        <v>30</v>
      </c>
      <c r="AH10" s="30">
        <v>3</v>
      </c>
      <c r="AI10" s="30">
        <v>18.86</v>
      </c>
      <c r="AJ10" s="30">
        <v>16.5</v>
      </c>
      <c r="AK10" s="30">
        <v>3</v>
      </c>
      <c r="AL10" s="30">
        <v>5</v>
      </c>
      <c r="AM10" s="30">
        <v>5</v>
      </c>
      <c r="AN10" s="30">
        <v>3</v>
      </c>
      <c r="AO10" s="30">
        <v>0.9</v>
      </c>
      <c r="AP10" s="30">
        <v>1.1000000000000001</v>
      </c>
      <c r="AQ10" s="30">
        <v>1</v>
      </c>
      <c r="AR10" s="30">
        <v>0.05</v>
      </c>
      <c r="AS10" s="30">
        <v>0.05</v>
      </c>
      <c r="AT10" s="30">
        <v>1</v>
      </c>
      <c r="AU10" s="30">
        <v>0.5</v>
      </c>
      <c r="AV10" s="30">
        <v>0.5</v>
      </c>
      <c r="AW10" s="30">
        <v>1</v>
      </c>
      <c r="AX10" s="30" t="s">
        <v>30</v>
      </c>
      <c r="AY10" s="30" t="s">
        <v>30</v>
      </c>
      <c r="AZ10" s="30">
        <v>3</v>
      </c>
      <c r="BA10" s="30" t="s">
        <v>30</v>
      </c>
      <c r="BB10" s="30" t="s">
        <v>30</v>
      </c>
      <c r="BC10" s="30">
        <v>3</v>
      </c>
      <c r="BD10" s="30" t="s">
        <v>31</v>
      </c>
      <c r="BE10" s="30" t="s">
        <v>31</v>
      </c>
      <c r="BF10" s="30">
        <v>0</v>
      </c>
      <c r="BG10" s="30">
        <v>100</v>
      </c>
      <c r="BH10" s="30">
        <v>100</v>
      </c>
      <c r="BI10" s="30">
        <v>3</v>
      </c>
      <c r="BJ10" s="30">
        <v>0.71</v>
      </c>
      <c r="BK10" s="30">
        <v>0.71</v>
      </c>
      <c r="BL10" s="30">
        <v>0</v>
      </c>
      <c r="BM10" s="1"/>
      <c r="BN10" s="1"/>
      <c r="BO10" s="1"/>
      <c r="BP10" s="1"/>
      <c r="BQ10" s="1"/>
      <c r="BR10" s="1"/>
      <c r="BS10" s="1"/>
      <c r="BT10" s="34">
        <f>18/21*100</f>
        <v>85.714285714285708</v>
      </c>
      <c r="BU10" s="34">
        <v>2</v>
      </c>
      <c r="BV10" s="35">
        <f t="shared" si="0"/>
        <v>46</v>
      </c>
      <c r="BW10" s="21">
        <f t="shared" si="1"/>
        <v>44</v>
      </c>
      <c r="BX10" s="21">
        <v>1</v>
      </c>
      <c r="BY10" s="12">
        <v>2</v>
      </c>
      <c r="BZ10" s="2">
        <v>1</v>
      </c>
      <c r="CA10" s="17">
        <v>44</v>
      </c>
    </row>
    <row r="11" spans="1:79" s="16" customFormat="1">
      <c r="A11" s="3" t="s">
        <v>15</v>
      </c>
      <c r="B11" s="62" t="s">
        <v>30</v>
      </c>
      <c r="C11" s="30" t="s">
        <v>30</v>
      </c>
      <c r="D11" s="30">
        <v>3</v>
      </c>
      <c r="E11" s="30">
        <v>63.1</v>
      </c>
      <c r="F11" s="30">
        <v>62.3</v>
      </c>
      <c r="G11" s="30">
        <v>2</v>
      </c>
      <c r="H11" s="30">
        <v>15.1</v>
      </c>
      <c r="I11" s="30">
        <v>25.8</v>
      </c>
      <c r="J11" s="30">
        <v>0</v>
      </c>
      <c r="K11" s="30">
        <v>25.3</v>
      </c>
      <c r="L11" s="30">
        <v>38.6</v>
      </c>
      <c r="M11" s="30">
        <v>0</v>
      </c>
      <c r="N11" s="62" t="s">
        <v>30</v>
      </c>
      <c r="O11" s="30" t="s">
        <v>30</v>
      </c>
      <c r="P11" s="30">
        <v>3</v>
      </c>
      <c r="Q11" s="62" t="s">
        <v>30</v>
      </c>
      <c r="R11" s="30" t="s">
        <v>30</v>
      </c>
      <c r="S11" s="30">
        <v>3</v>
      </c>
      <c r="T11" s="30">
        <v>100</v>
      </c>
      <c r="U11" s="30">
        <v>100</v>
      </c>
      <c r="V11" s="30">
        <v>3</v>
      </c>
      <c r="W11" s="63" t="s">
        <v>30</v>
      </c>
      <c r="X11" s="63" t="s">
        <v>30</v>
      </c>
      <c r="Y11" s="30">
        <v>3</v>
      </c>
      <c r="Z11" s="30">
        <v>2</v>
      </c>
      <c r="AA11" s="30">
        <v>2</v>
      </c>
      <c r="AB11" s="30">
        <v>2</v>
      </c>
      <c r="AC11" s="30">
        <v>1</v>
      </c>
      <c r="AD11" s="30">
        <v>1</v>
      </c>
      <c r="AE11" s="30">
        <v>1</v>
      </c>
      <c r="AF11" s="30" t="s">
        <v>30</v>
      </c>
      <c r="AG11" s="30" t="s">
        <v>30</v>
      </c>
      <c r="AH11" s="30">
        <v>3</v>
      </c>
      <c r="AI11" s="30">
        <v>23.7</v>
      </c>
      <c r="AJ11" s="30">
        <v>20.6</v>
      </c>
      <c r="AK11" s="30">
        <v>3</v>
      </c>
      <c r="AL11" s="30">
        <v>4</v>
      </c>
      <c r="AM11" s="30">
        <v>4</v>
      </c>
      <c r="AN11" s="30">
        <v>3</v>
      </c>
      <c r="AO11" s="30">
        <v>2.7</v>
      </c>
      <c r="AP11" s="30">
        <v>3.5</v>
      </c>
      <c r="AQ11" s="30">
        <v>0</v>
      </c>
      <c r="AR11" s="30">
        <v>0.06</v>
      </c>
      <c r="AS11" s="30">
        <v>0.06</v>
      </c>
      <c r="AT11" s="30">
        <v>1</v>
      </c>
      <c r="AU11" s="30">
        <v>2.1</v>
      </c>
      <c r="AV11" s="30">
        <v>2.1</v>
      </c>
      <c r="AW11" s="30">
        <v>3</v>
      </c>
      <c r="AX11" s="30" t="s">
        <v>30</v>
      </c>
      <c r="AY11" s="30" t="s">
        <v>30</v>
      </c>
      <c r="AZ11" s="30">
        <v>3</v>
      </c>
      <c r="BA11" s="30" t="s">
        <v>31</v>
      </c>
      <c r="BB11" s="30" t="s">
        <v>31</v>
      </c>
      <c r="BC11" s="30">
        <v>0</v>
      </c>
      <c r="BD11" s="30" t="s">
        <v>30</v>
      </c>
      <c r="BE11" s="30" t="s">
        <v>30</v>
      </c>
      <c r="BF11" s="30">
        <v>3</v>
      </c>
      <c r="BG11" s="30">
        <v>100</v>
      </c>
      <c r="BH11" s="30">
        <v>100</v>
      </c>
      <c r="BI11" s="30">
        <v>3</v>
      </c>
      <c r="BJ11" s="30">
        <v>1.2</v>
      </c>
      <c r="BK11" s="30">
        <v>1.2</v>
      </c>
      <c r="BL11" s="30">
        <v>0</v>
      </c>
      <c r="BM11" s="1"/>
      <c r="BN11" s="1"/>
      <c r="BO11" s="1"/>
      <c r="BP11" s="1"/>
      <c r="BQ11" s="1"/>
      <c r="BR11" s="1"/>
      <c r="BS11" s="1"/>
      <c r="BT11" s="34">
        <f>17/21*100</f>
        <v>80.952380952380949</v>
      </c>
      <c r="BU11" s="34">
        <v>2</v>
      </c>
      <c r="BV11" s="35">
        <f t="shared" si="0"/>
        <v>44</v>
      </c>
      <c r="BW11" s="21">
        <f t="shared" si="1"/>
        <v>42</v>
      </c>
      <c r="BX11" s="21">
        <v>3</v>
      </c>
      <c r="BY11" s="12">
        <v>4</v>
      </c>
      <c r="BZ11" s="2">
        <v>4</v>
      </c>
    </row>
    <row r="12" spans="1:79">
      <c r="A12" s="3" t="s">
        <v>16</v>
      </c>
      <c r="B12" s="62" t="s">
        <v>30</v>
      </c>
      <c r="C12" s="30" t="s">
        <v>30</v>
      </c>
      <c r="D12" s="30">
        <v>3</v>
      </c>
      <c r="E12" s="30">
        <v>80.8</v>
      </c>
      <c r="F12" s="30">
        <v>61.9</v>
      </c>
      <c r="G12" s="30">
        <v>2</v>
      </c>
      <c r="H12" s="30">
        <v>15.5</v>
      </c>
      <c r="I12" s="30">
        <v>19</v>
      </c>
      <c r="J12" s="30">
        <v>0</v>
      </c>
      <c r="K12" s="30">
        <v>30.3</v>
      </c>
      <c r="L12" s="30">
        <v>165.6</v>
      </c>
      <c r="M12" s="30">
        <v>0</v>
      </c>
      <c r="N12" s="62" t="s">
        <v>30</v>
      </c>
      <c r="O12" s="30" t="s">
        <v>30</v>
      </c>
      <c r="P12" s="30">
        <v>3</v>
      </c>
      <c r="Q12" s="62" t="s">
        <v>30</v>
      </c>
      <c r="R12" s="30" t="s">
        <v>30</v>
      </c>
      <c r="S12" s="30">
        <v>3</v>
      </c>
      <c r="T12" s="30">
        <v>100</v>
      </c>
      <c r="U12" s="30">
        <v>100</v>
      </c>
      <c r="V12" s="30">
        <v>3</v>
      </c>
      <c r="W12" s="63" t="s">
        <v>30</v>
      </c>
      <c r="X12" s="63" t="s">
        <v>30</v>
      </c>
      <c r="Y12" s="30">
        <v>3</v>
      </c>
      <c r="Z12" s="30">
        <v>2</v>
      </c>
      <c r="AA12" s="30">
        <v>2</v>
      </c>
      <c r="AB12" s="30">
        <v>2</v>
      </c>
      <c r="AC12" s="30">
        <v>1</v>
      </c>
      <c r="AD12" s="30">
        <v>1</v>
      </c>
      <c r="AE12" s="30">
        <v>1</v>
      </c>
      <c r="AF12" s="30" t="s">
        <v>30</v>
      </c>
      <c r="AG12" s="30" t="s">
        <v>30</v>
      </c>
      <c r="AH12" s="30">
        <v>3</v>
      </c>
      <c r="AI12" s="30">
        <v>6.9</v>
      </c>
      <c r="AJ12" s="30">
        <v>6.8</v>
      </c>
      <c r="AK12" s="30">
        <v>3</v>
      </c>
      <c r="AL12" s="30">
        <v>2</v>
      </c>
      <c r="AM12" s="30">
        <v>3</v>
      </c>
      <c r="AN12" s="30">
        <v>3</v>
      </c>
      <c r="AO12" s="30">
        <v>2.2000000000000002</v>
      </c>
      <c r="AP12" s="30">
        <v>3.2</v>
      </c>
      <c r="AQ12" s="30">
        <v>0</v>
      </c>
      <c r="AR12" s="30">
        <v>1.4E-2</v>
      </c>
      <c r="AS12" s="30">
        <v>1.4E-2</v>
      </c>
      <c r="AT12" s="30">
        <v>1</v>
      </c>
      <c r="AU12" s="30">
        <v>0</v>
      </c>
      <c r="AV12" s="30">
        <v>0.6</v>
      </c>
      <c r="AW12" s="30">
        <v>1</v>
      </c>
      <c r="AX12" s="30" t="s">
        <v>30</v>
      </c>
      <c r="AY12" s="30" t="s">
        <v>30</v>
      </c>
      <c r="AZ12" s="30">
        <v>3</v>
      </c>
      <c r="BA12" s="30" t="s">
        <v>31</v>
      </c>
      <c r="BB12" s="30" t="s">
        <v>30</v>
      </c>
      <c r="BC12" s="30">
        <v>3</v>
      </c>
      <c r="BD12" s="30" t="s">
        <v>30</v>
      </c>
      <c r="BE12" s="30" t="s">
        <v>30</v>
      </c>
      <c r="BF12" s="30">
        <v>3</v>
      </c>
      <c r="BG12" s="30">
        <v>100</v>
      </c>
      <c r="BH12" s="30">
        <v>100</v>
      </c>
      <c r="BI12" s="30">
        <v>3</v>
      </c>
      <c r="BJ12" s="30">
        <v>6</v>
      </c>
      <c r="BK12" s="30">
        <v>6</v>
      </c>
      <c r="BL12" s="30">
        <v>0</v>
      </c>
      <c r="BM12" s="1"/>
      <c r="BN12" s="1"/>
      <c r="BO12" s="1"/>
      <c r="BP12" s="1"/>
      <c r="BQ12" s="1"/>
      <c r="BR12" s="1"/>
      <c r="BS12" s="1"/>
      <c r="BT12" s="34">
        <f>17/21*100</f>
        <v>80.952380952380949</v>
      </c>
      <c r="BU12" s="34">
        <v>2</v>
      </c>
      <c r="BV12" s="35">
        <f t="shared" si="0"/>
        <v>45</v>
      </c>
      <c r="BW12" s="21">
        <f t="shared" si="1"/>
        <v>43</v>
      </c>
      <c r="BX12" s="21"/>
      <c r="BY12" s="12">
        <v>3</v>
      </c>
      <c r="BZ12" s="2">
        <v>10</v>
      </c>
      <c r="CA12" s="17">
        <v>43</v>
      </c>
    </row>
    <row r="13" spans="1:79">
      <c r="A13" s="3" t="s">
        <v>17</v>
      </c>
      <c r="B13" s="62" t="s">
        <v>30</v>
      </c>
      <c r="C13" s="30" t="s">
        <v>30</v>
      </c>
      <c r="D13" s="30">
        <v>3</v>
      </c>
      <c r="E13" s="30">
        <v>89.5</v>
      </c>
      <c r="F13" s="30">
        <v>72.599999999999994</v>
      </c>
      <c r="G13" s="30">
        <v>3</v>
      </c>
      <c r="H13" s="30">
        <v>1.5</v>
      </c>
      <c r="I13" s="30">
        <v>18.920000000000002</v>
      </c>
      <c r="J13" s="30">
        <v>0</v>
      </c>
      <c r="K13" s="30">
        <v>13.6</v>
      </c>
      <c r="L13" s="30">
        <v>19.170000000000002</v>
      </c>
      <c r="M13" s="30">
        <v>0</v>
      </c>
      <c r="N13" s="62" t="s">
        <v>30</v>
      </c>
      <c r="O13" s="30" t="s">
        <v>30</v>
      </c>
      <c r="P13" s="30">
        <v>3</v>
      </c>
      <c r="Q13" s="62" t="s">
        <v>30</v>
      </c>
      <c r="R13" s="30" t="s">
        <v>30</v>
      </c>
      <c r="S13" s="30">
        <v>3</v>
      </c>
      <c r="T13" s="30">
        <v>100</v>
      </c>
      <c r="U13" s="30">
        <v>100</v>
      </c>
      <c r="V13" s="30">
        <v>3</v>
      </c>
      <c r="W13" s="63" t="s">
        <v>30</v>
      </c>
      <c r="X13" s="63" t="s">
        <v>30</v>
      </c>
      <c r="Y13" s="30">
        <v>3</v>
      </c>
      <c r="Z13" s="30">
        <v>0</v>
      </c>
      <c r="AA13" s="30">
        <v>0</v>
      </c>
      <c r="AB13" s="30">
        <v>0</v>
      </c>
      <c r="AC13" s="30">
        <v>0</v>
      </c>
      <c r="AD13" s="30">
        <v>0</v>
      </c>
      <c r="AE13" s="30">
        <v>0</v>
      </c>
      <c r="AF13" s="30" t="s">
        <v>30</v>
      </c>
      <c r="AG13" s="30" t="s">
        <v>30</v>
      </c>
      <c r="AH13" s="30">
        <v>3</v>
      </c>
      <c r="AI13" s="30">
        <v>25.7</v>
      </c>
      <c r="AJ13" s="30">
        <v>32.799999999999997</v>
      </c>
      <c r="AK13" s="30">
        <v>2</v>
      </c>
      <c r="AL13" s="30">
        <v>2</v>
      </c>
      <c r="AM13" s="30">
        <v>3</v>
      </c>
      <c r="AN13" s="30">
        <v>3</v>
      </c>
      <c r="AO13" s="30">
        <v>1.4</v>
      </c>
      <c r="AP13" s="30">
        <v>1.9</v>
      </c>
      <c r="AQ13" s="30">
        <v>1</v>
      </c>
      <c r="AR13" s="30">
        <v>0.08</v>
      </c>
      <c r="AS13" s="64">
        <v>0.24</v>
      </c>
      <c r="AT13" s="64">
        <v>2</v>
      </c>
      <c r="AU13" s="64">
        <v>0</v>
      </c>
      <c r="AV13" s="30">
        <v>0</v>
      </c>
      <c r="AW13" s="30">
        <v>0</v>
      </c>
      <c r="AX13" s="30" t="s">
        <v>30</v>
      </c>
      <c r="AY13" s="30" t="s">
        <v>30</v>
      </c>
      <c r="AZ13" s="30">
        <v>3</v>
      </c>
      <c r="BA13" s="30" t="s">
        <v>30</v>
      </c>
      <c r="BB13" s="30" t="s">
        <v>30</v>
      </c>
      <c r="BC13" s="30">
        <v>3</v>
      </c>
      <c r="BD13" s="30" t="s">
        <v>31</v>
      </c>
      <c r="BE13" s="30" t="s">
        <v>30</v>
      </c>
      <c r="BF13" s="30">
        <v>3</v>
      </c>
      <c r="BG13" s="30">
        <v>100</v>
      </c>
      <c r="BH13" s="30">
        <v>100</v>
      </c>
      <c r="BI13" s="30">
        <v>3</v>
      </c>
      <c r="BJ13" s="30">
        <v>8.6999999999999993</v>
      </c>
      <c r="BK13" s="30">
        <v>13</v>
      </c>
      <c r="BL13" s="30">
        <v>0</v>
      </c>
      <c r="BM13" s="1"/>
      <c r="BN13" s="1"/>
      <c r="BO13" s="1"/>
      <c r="BP13" s="1"/>
      <c r="BQ13" s="1"/>
      <c r="BR13" s="1"/>
      <c r="BS13" s="1"/>
      <c r="BT13" s="34">
        <f>16/21*100</f>
        <v>76.19047619047619</v>
      </c>
      <c r="BU13" s="34">
        <v>1</v>
      </c>
      <c r="BV13" s="35">
        <f t="shared" si="0"/>
        <v>42</v>
      </c>
      <c r="BW13" s="21">
        <f t="shared" si="1"/>
        <v>41</v>
      </c>
      <c r="BX13" s="21"/>
      <c r="BY13" s="12">
        <v>5</v>
      </c>
      <c r="BZ13" s="2">
        <v>5</v>
      </c>
    </row>
    <row r="14" spans="1:79">
      <c r="A14" s="27" t="s">
        <v>7</v>
      </c>
      <c r="B14" s="37"/>
      <c r="C14" s="5"/>
      <c r="D14" s="5"/>
      <c r="E14" s="5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7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38"/>
      <c r="BU14" s="38"/>
      <c r="BV14" s="39"/>
      <c r="BW14" s="13"/>
      <c r="BX14" s="13"/>
      <c r="BY14" s="13"/>
      <c r="BZ14" s="6"/>
    </row>
    <row r="15" spans="1:79">
      <c r="A15" s="3" t="s">
        <v>22</v>
      </c>
      <c r="B15" s="62" t="s">
        <v>30</v>
      </c>
      <c r="C15" s="30" t="s">
        <v>30</v>
      </c>
      <c r="D15" s="30">
        <v>3</v>
      </c>
      <c r="E15" s="30">
        <v>87.8</v>
      </c>
      <c r="F15" s="30">
        <v>89</v>
      </c>
      <c r="G15" s="30">
        <v>3</v>
      </c>
      <c r="H15" s="30">
        <v>23.3</v>
      </c>
      <c r="I15" s="30">
        <v>53.46</v>
      </c>
      <c r="J15" s="30">
        <v>0</v>
      </c>
      <c r="K15" s="30">
        <v>37.5</v>
      </c>
      <c r="L15" s="30">
        <v>26.4</v>
      </c>
      <c r="M15" s="30">
        <v>0</v>
      </c>
      <c r="N15" s="62" t="s">
        <v>30</v>
      </c>
      <c r="O15" s="30" t="s">
        <v>30</v>
      </c>
      <c r="P15" s="30">
        <v>3</v>
      </c>
      <c r="Q15" s="62" t="s">
        <v>30</v>
      </c>
      <c r="R15" s="30" t="s">
        <v>30</v>
      </c>
      <c r="S15" s="30">
        <v>3</v>
      </c>
      <c r="T15" s="30">
        <v>100</v>
      </c>
      <c r="U15" s="30">
        <v>100</v>
      </c>
      <c r="V15" s="30">
        <v>3</v>
      </c>
      <c r="W15" s="63" t="s">
        <v>31</v>
      </c>
      <c r="X15" s="63" t="s">
        <v>31</v>
      </c>
      <c r="Y15" s="30">
        <v>0</v>
      </c>
      <c r="Z15" s="30">
        <v>1</v>
      </c>
      <c r="AA15" s="30">
        <v>1</v>
      </c>
      <c r="AB15" s="30">
        <v>1</v>
      </c>
      <c r="AC15" s="30">
        <v>0</v>
      </c>
      <c r="AD15" s="30">
        <v>0</v>
      </c>
      <c r="AE15" s="30">
        <v>0</v>
      </c>
      <c r="AF15" s="30" t="s">
        <v>30</v>
      </c>
      <c r="AG15" s="30" t="s">
        <v>30</v>
      </c>
      <c r="AH15" s="30">
        <v>3</v>
      </c>
      <c r="AI15" s="30">
        <v>47.2</v>
      </c>
      <c r="AJ15" s="30">
        <v>52.7</v>
      </c>
      <c r="AK15" s="30">
        <v>1</v>
      </c>
      <c r="AL15" s="30">
        <v>2</v>
      </c>
      <c r="AM15" s="30">
        <v>2</v>
      </c>
      <c r="AN15" s="30">
        <v>2</v>
      </c>
      <c r="AO15" s="30">
        <v>0</v>
      </c>
      <c r="AP15" s="30">
        <v>0.8</v>
      </c>
      <c r="AQ15" s="30">
        <v>2</v>
      </c>
      <c r="AR15" s="30">
        <v>0.23</v>
      </c>
      <c r="AS15" s="30">
        <v>0.23</v>
      </c>
      <c r="AT15" s="30">
        <v>2</v>
      </c>
      <c r="AU15" s="30">
        <v>0.9</v>
      </c>
      <c r="AV15" s="30">
        <v>0.9</v>
      </c>
      <c r="AW15" s="30">
        <v>2</v>
      </c>
      <c r="AX15" s="30" t="s">
        <v>30</v>
      </c>
      <c r="AY15" s="30" t="s">
        <v>30</v>
      </c>
      <c r="AZ15" s="30">
        <v>3</v>
      </c>
      <c r="BA15" s="30" t="s">
        <v>30</v>
      </c>
      <c r="BB15" s="30" t="s">
        <v>30</v>
      </c>
      <c r="BC15" s="30">
        <v>3</v>
      </c>
      <c r="BD15" s="30" t="s">
        <v>30</v>
      </c>
      <c r="BE15" s="30" t="s">
        <v>30</v>
      </c>
      <c r="BF15" s="30">
        <v>3</v>
      </c>
      <c r="BG15" s="30">
        <v>100</v>
      </c>
      <c r="BH15" s="30">
        <v>100</v>
      </c>
      <c r="BI15" s="30">
        <v>3</v>
      </c>
      <c r="BJ15" s="30">
        <v>0</v>
      </c>
      <c r="BK15" s="30">
        <v>0</v>
      </c>
      <c r="BL15" s="30">
        <v>0</v>
      </c>
      <c r="BM15" s="1"/>
      <c r="BN15" s="1"/>
      <c r="BO15" s="1"/>
      <c r="BP15" s="1"/>
      <c r="BQ15" s="1"/>
      <c r="BR15" s="1"/>
      <c r="BS15" s="1"/>
      <c r="BT15" s="34">
        <f>18/21*100</f>
        <v>85.714285714285708</v>
      </c>
      <c r="BU15" s="34">
        <v>2</v>
      </c>
      <c r="BV15" s="35">
        <f t="shared" si="0"/>
        <v>42</v>
      </c>
      <c r="BW15" s="21">
        <f>D15+G15+J15+M15+P15+S15+V15+Y15+AB15+AE15+AH15+AK15+AN15+AQ15+AT15+AW15+AZ15+BC15+BF15+BI15+BL15+BN15+BP15+BR15</f>
        <v>40</v>
      </c>
      <c r="BX15" s="21">
        <v>2</v>
      </c>
      <c r="BY15" s="12">
        <v>3</v>
      </c>
      <c r="BZ15" s="2">
        <v>3</v>
      </c>
    </row>
    <row r="16" spans="1:79" ht="29.25" customHeight="1">
      <c r="A16" s="3" t="s">
        <v>23</v>
      </c>
      <c r="B16" s="62" t="s">
        <v>30</v>
      </c>
      <c r="C16" s="30" t="s">
        <v>30</v>
      </c>
      <c r="D16" s="30">
        <v>3</v>
      </c>
      <c r="E16" s="30">
        <v>73.900000000000006</v>
      </c>
      <c r="F16" s="30">
        <v>75.5</v>
      </c>
      <c r="G16" s="30">
        <v>3</v>
      </c>
      <c r="H16" s="30">
        <v>10.5</v>
      </c>
      <c r="I16" s="30">
        <v>6.2</v>
      </c>
      <c r="J16" s="30">
        <v>1</v>
      </c>
      <c r="K16" s="30">
        <v>24.6</v>
      </c>
      <c r="L16" s="30">
        <v>29.1</v>
      </c>
      <c r="M16" s="30">
        <v>0</v>
      </c>
      <c r="N16" s="62" t="s">
        <v>30</v>
      </c>
      <c r="O16" s="30" t="s">
        <v>30</v>
      </c>
      <c r="P16" s="30">
        <v>3</v>
      </c>
      <c r="Q16" s="62" t="s">
        <v>30</v>
      </c>
      <c r="R16" s="30" t="s">
        <v>30</v>
      </c>
      <c r="S16" s="30">
        <v>3</v>
      </c>
      <c r="T16" s="30">
        <v>100</v>
      </c>
      <c r="U16" s="30">
        <v>100</v>
      </c>
      <c r="V16" s="30">
        <v>3</v>
      </c>
      <c r="W16" s="63" t="s">
        <v>30</v>
      </c>
      <c r="X16" s="63" t="s">
        <v>30</v>
      </c>
      <c r="Y16" s="30">
        <v>3</v>
      </c>
      <c r="Z16" s="30">
        <v>0</v>
      </c>
      <c r="AA16" s="30">
        <v>0</v>
      </c>
      <c r="AB16" s="30">
        <v>0</v>
      </c>
      <c r="AC16" s="30">
        <v>1</v>
      </c>
      <c r="AD16" s="30">
        <v>1</v>
      </c>
      <c r="AE16" s="30">
        <v>1</v>
      </c>
      <c r="AF16" s="30" t="s">
        <v>30</v>
      </c>
      <c r="AG16" s="30" t="s">
        <v>30</v>
      </c>
      <c r="AH16" s="30">
        <v>3</v>
      </c>
      <c r="AI16" s="30">
        <v>35</v>
      </c>
      <c r="AJ16" s="30">
        <v>34.299999999999997</v>
      </c>
      <c r="AK16" s="30">
        <v>2</v>
      </c>
      <c r="AL16" s="30">
        <v>1</v>
      </c>
      <c r="AM16" s="30">
        <v>2</v>
      </c>
      <c r="AN16" s="30">
        <v>2</v>
      </c>
      <c r="AO16" s="30">
        <v>0</v>
      </c>
      <c r="AP16" s="30">
        <v>0.8</v>
      </c>
      <c r="AQ16" s="30">
        <v>2</v>
      </c>
      <c r="AR16" s="30">
        <v>0.16</v>
      </c>
      <c r="AS16" s="30">
        <v>0.2</v>
      </c>
      <c r="AT16" s="30">
        <v>1</v>
      </c>
      <c r="AU16" s="30">
        <v>0</v>
      </c>
      <c r="AV16" s="30">
        <v>0</v>
      </c>
      <c r="AW16" s="30">
        <v>0</v>
      </c>
      <c r="AX16" s="30" t="s">
        <v>30</v>
      </c>
      <c r="AY16" s="30" t="s">
        <v>30</v>
      </c>
      <c r="AZ16" s="30">
        <v>3</v>
      </c>
      <c r="BA16" s="30" t="s">
        <v>30</v>
      </c>
      <c r="BB16" s="30" t="s">
        <v>30</v>
      </c>
      <c r="BC16" s="30">
        <v>3</v>
      </c>
      <c r="BD16" s="30" t="s">
        <v>31</v>
      </c>
      <c r="BE16" s="30" t="s">
        <v>53</v>
      </c>
      <c r="BF16" s="30">
        <v>0</v>
      </c>
      <c r="BG16" s="30">
        <v>100</v>
      </c>
      <c r="BH16" s="30">
        <v>100</v>
      </c>
      <c r="BI16" s="30">
        <v>3</v>
      </c>
      <c r="BJ16" s="30">
        <v>0</v>
      </c>
      <c r="BK16" s="30">
        <v>0</v>
      </c>
      <c r="BL16" s="30">
        <v>0</v>
      </c>
      <c r="BM16" s="1"/>
      <c r="BN16" s="1"/>
      <c r="BO16" s="1"/>
      <c r="BP16" s="1"/>
      <c r="BQ16" s="1"/>
      <c r="BR16" s="1"/>
      <c r="BS16" s="1"/>
      <c r="BT16" s="34">
        <f>19/21*100</f>
        <v>90.476190476190482</v>
      </c>
      <c r="BU16" s="34">
        <v>3</v>
      </c>
      <c r="BV16" s="35">
        <f t="shared" si="0"/>
        <v>42</v>
      </c>
      <c r="BW16" s="21">
        <f>D16+G16+J16+M16+P16+S16+V16+Y16+AB16+AE16+AH16+AK16+AN16+AQ16+AT16+AW16+AZ16+BC16+BF16+BI16+BL16+BN16+BP16+BR16</f>
        <v>39</v>
      </c>
      <c r="BX16" s="21">
        <v>3</v>
      </c>
      <c r="BY16" s="12">
        <v>4</v>
      </c>
      <c r="BZ16" s="2">
        <v>6</v>
      </c>
    </row>
    <row r="17" spans="1:79">
      <c r="A17" s="3" t="s">
        <v>24</v>
      </c>
      <c r="B17" s="62" t="s">
        <v>30</v>
      </c>
      <c r="C17" s="30" t="s">
        <v>30</v>
      </c>
      <c r="D17" s="30">
        <v>3</v>
      </c>
      <c r="E17" s="30">
        <v>41.1</v>
      </c>
      <c r="F17" s="30">
        <v>45.4</v>
      </c>
      <c r="G17" s="30">
        <v>1</v>
      </c>
      <c r="H17" s="30">
        <v>7.6</v>
      </c>
      <c r="I17" s="30">
        <v>9.2100000000000009</v>
      </c>
      <c r="J17" s="30">
        <v>1</v>
      </c>
      <c r="K17" s="30">
        <v>6.5</v>
      </c>
      <c r="L17" s="30">
        <v>17.100000000000001</v>
      </c>
      <c r="M17" s="30">
        <v>0</v>
      </c>
      <c r="N17" s="62" t="s">
        <v>30</v>
      </c>
      <c r="O17" s="30" t="s">
        <v>30</v>
      </c>
      <c r="P17" s="30">
        <v>3</v>
      </c>
      <c r="Q17" s="62" t="s">
        <v>30</v>
      </c>
      <c r="R17" s="30" t="s">
        <v>30</v>
      </c>
      <c r="S17" s="30">
        <v>3</v>
      </c>
      <c r="T17" s="30">
        <v>100</v>
      </c>
      <c r="U17" s="30">
        <v>100</v>
      </c>
      <c r="V17" s="30">
        <v>3</v>
      </c>
      <c r="W17" s="63" t="s">
        <v>30</v>
      </c>
      <c r="X17" s="63" t="s">
        <v>30</v>
      </c>
      <c r="Y17" s="30">
        <v>3</v>
      </c>
      <c r="Z17" s="30">
        <v>1</v>
      </c>
      <c r="AA17" s="30">
        <v>2</v>
      </c>
      <c r="AB17" s="30">
        <v>2</v>
      </c>
      <c r="AC17" s="30">
        <v>0</v>
      </c>
      <c r="AD17" s="30">
        <v>1</v>
      </c>
      <c r="AE17" s="30">
        <v>1</v>
      </c>
      <c r="AF17" s="30" t="s">
        <v>30</v>
      </c>
      <c r="AG17" s="30" t="s">
        <v>30</v>
      </c>
      <c r="AH17" s="30">
        <v>3</v>
      </c>
      <c r="AI17" s="30">
        <v>35.799999999999997</v>
      </c>
      <c r="AJ17" s="30">
        <v>28.4</v>
      </c>
      <c r="AK17" s="30">
        <v>3</v>
      </c>
      <c r="AL17" s="30">
        <v>2</v>
      </c>
      <c r="AM17" s="30">
        <v>2</v>
      </c>
      <c r="AN17" s="30">
        <v>2</v>
      </c>
      <c r="AO17" s="30">
        <v>1</v>
      </c>
      <c r="AP17" s="30">
        <v>3</v>
      </c>
      <c r="AQ17" s="30">
        <v>0</v>
      </c>
      <c r="AR17" s="30">
        <v>0.05</v>
      </c>
      <c r="AS17" s="30">
        <v>0.05</v>
      </c>
      <c r="AT17" s="30">
        <v>1</v>
      </c>
      <c r="AU17" s="30">
        <v>1</v>
      </c>
      <c r="AV17" s="30">
        <v>1</v>
      </c>
      <c r="AW17" s="30">
        <v>2</v>
      </c>
      <c r="AX17" s="30" t="s">
        <v>30</v>
      </c>
      <c r="AY17" s="30" t="s">
        <v>30</v>
      </c>
      <c r="AZ17" s="30">
        <v>3</v>
      </c>
      <c r="BA17" s="30" t="s">
        <v>30</v>
      </c>
      <c r="BB17" s="30" t="s">
        <v>30</v>
      </c>
      <c r="BC17" s="30">
        <v>3</v>
      </c>
      <c r="BD17" s="30" t="s">
        <v>31</v>
      </c>
      <c r="BE17" s="30" t="s">
        <v>31</v>
      </c>
      <c r="BF17" s="30">
        <v>0</v>
      </c>
      <c r="BG17" s="30">
        <v>100</v>
      </c>
      <c r="BH17" s="30">
        <v>100</v>
      </c>
      <c r="BI17" s="30">
        <v>3</v>
      </c>
      <c r="BJ17" s="30">
        <v>1</v>
      </c>
      <c r="BK17" s="30">
        <v>1</v>
      </c>
      <c r="BL17" s="30">
        <v>0</v>
      </c>
      <c r="BM17" s="1"/>
      <c r="BN17" s="1"/>
      <c r="BO17" s="1"/>
      <c r="BP17" s="1"/>
      <c r="BQ17" s="1"/>
      <c r="BR17" s="1"/>
      <c r="BS17" s="1"/>
      <c r="BT17" s="34">
        <f>18/21*100</f>
        <v>85.714285714285708</v>
      </c>
      <c r="BU17" s="34">
        <v>2</v>
      </c>
      <c r="BV17" s="35">
        <f t="shared" si="0"/>
        <v>44</v>
      </c>
      <c r="BW17" s="36">
        <f>D17+G17+J17+M17+P17+S17+V17+Y17+AB17+AE17+AH17+AK17+AN17+AQ17+AT17+AW17+AZ17+BC17+BF17+BI17+BL17+BN17+BP17+BR17+BU17</f>
        <v>42</v>
      </c>
      <c r="BX17" s="21"/>
      <c r="BY17" s="12">
        <v>1</v>
      </c>
      <c r="BZ17" s="2">
        <v>7</v>
      </c>
      <c r="CA17" s="17">
        <v>42</v>
      </c>
    </row>
    <row r="18" spans="1:79">
      <c r="A18" s="4" t="s">
        <v>21</v>
      </c>
      <c r="B18" s="62" t="s">
        <v>30</v>
      </c>
      <c r="C18" s="30" t="s">
        <v>30</v>
      </c>
      <c r="D18" s="30">
        <v>3</v>
      </c>
      <c r="E18" s="30">
        <v>77.5</v>
      </c>
      <c r="F18" s="30">
        <v>77.900000000000006</v>
      </c>
      <c r="G18" s="30">
        <v>3</v>
      </c>
      <c r="H18" s="30">
        <v>16</v>
      </c>
      <c r="I18" s="30">
        <v>17.8</v>
      </c>
      <c r="J18" s="30">
        <v>0</v>
      </c>
      <c r="K18" s="30">
        <v>38.200000000000003</v>
      </c>
      <c r="L18" s="30">
        <v>50.3</v>
      </c>
      <c r="M18" s="30">
        <v>0</v>
      </c>
      <c r="N18" s="62" t="s">
        <v>30</v>
      </c>
      <c r="O18" s="30" t="s">
        <v>30</v>
      </c>
      <c r="P18" s="30">
        <v>3</v>
      </c>
      <c r="Q18" s="62" t="s">
        <v>30</v>
      </c>
      <c r="R18" s="30" t="s">
        <v>30</v>
      </c>
      <c r="S18" s="30">
        <v>3</v>
      </c>
      <c r="T18" s="30">
        <v>100</v>
      </c>
      <c r="U18" s="30">
        <v>100</v>
      </c>
      <c r="V18" s="30">
        <v>3</v>
      </c>
      <c r="W18" s="63" t="s">
        <v>31</v>
      </c>
      <c r="X18" s="63" t="s">
        <v>31</v>
      </c>
      <c r="Y18" s="30">
        <v>0</v>
      </c>
      <c r="Z18" s="30">
        <v>0</v>
      </c>
      <c r="AA18" s="30">
        <v>0</v>
      </c>
      <c r="AB18" s="30">
        <v>0</v>
      </c>
      <c r="AC18" s="30">
        <v>2</v>
      </c>
      <c r="AD18" s="30">
        <v>2</v>
      </c>
      <c r="AE18" s="30">
        <v>2</v>
      </c>
      <c r="AF18" s="30" t="s">
        <v>30</v>
      </c>
      <c r="AG18" s="30" t="s">
        <v>30</v>
      </c>
      <c r="AH18" s="30">
        <v>3</v>
      </c>
      <c r="AI18" s="30">
        <v>42.7</v>
      </c>
      <c r="AJ18" s="30">
        <v>42.2</v>
      </c>
      <c r="AK18" s="30">
        <v>2</v>
      </c>
      <c r="AL18" s="30">
        <v>2</v>
      </c>
      <c r="AM18" s="30">
        <v>2</v>
      </c>
      <c r="AN18" s="30">
        <v>2</v>
      </c>
      <c r="AO18" s="30">
        <v>0</v>
      </c>
      <c r="AP18" s="30">
        <v>0</v>
      </c>
      <c r="AQ18" s="30">
        <v>3</v>
      </c>
      <c r="AR18" s="30">
        <v>0</v>
      </c>
      <c r="AS18" s="30">
        <v>7.0000000000000007E-2</v>
      </c>
      <c r="AT18" s="30">
        <v>1</v>
      </c>
      <c r="AU18" s="30">
        <v>0</v>
      </c>
      <c r="AV18" s="30">
        <v>0</v>
      </c>
      <c r="AW18" s="30">
        <v>0</v>
      </c>
      <c r="AX18" s="30" t="s">
        <v>30</v>
      </c>
      <c r="AY18" s="30" t="s">
        <v>30</v>
      </c>
      <c r="AZ18" s="30">
        <v>3</v>
      </c>
      <c r="BA18" s="30" t="s">
        <v>30</v>
      </c>
      <c r="BB18" s="30" t="s">
        <v>30</v>
      </c>
      <c r="BC18" s="30">
        <v>3</v>
      </c>
      <c r="BD18" s="30" t="s">
        <v>30</v>
      </c>
      <c r="BE18" s="30" t="s">
        <v>30</v>
      </c>
      <c r="BF18" s="30">
        <v>3</v>
      </c>
      <c r="BG18" s="30">
        <v>100</v>
      </c>
      <c r="BH18" s="30">
        <v>100</v>
      </c>
      <c r="BI18" s="30">
        <v>3</v>
      </c>
      <c r="BJ18" s="30">
        <v>0</v>
      </c>
      <c r="BK18" s="30">
        <v>0</v>
      </c>
      <c r="BL18" s="30">
        <v>0</v>
      </c>
      <c r="BM18" s="1"/>
      <c r="BN18" s="1"/>
      <c r="BO18" s="1"/>
      <c r="BP18" s="1"/>
      <c r="BQ18" s="1"/>
      <c r="BR18" s="1"/>
      <c r="BS18" s="1"/>
      <c r="BT18" s="34">
        <f>19/21*100</f>
        <v>90.476190476190482</v>
      </c>
      <c r="BU18" s="34">
        <v>3</v>
      </c>
      <c r="BV18" s="35">
        <f t="shared" si="0"/>
        <v>44</v>
      </c>
      <c r="BW18" s="21">
        <f>D18+G18+J18+M18+P18+S18+V18+Y18+AB18+AE18+AH18+AK18+AN18+AQ18+AT18+AW18+AZ18+BC18+BF18+BI18+BL18+BN18+BP18+BR18+1</f>
        <v>41</v>
      </c>
      <c r="BX18" s="21">
        <v>1</v>
      </c>
      <c r="BY18" s="12">
        <v>2</v>
      </c>
      <c r="BZ18" s="2">
        <v>3</v>
      </c>
      <c r="CA18" s="17">
        <v>41</v>
      </c>
    </row>
    <row r="19" spans="1:79">
      <c r="A19" s="3" t="s">
        <v>20</v>
      </c>
      <c r="B19" s="62" t="s">
        <v>30</v>
      </c>
      <c r="C19" s="30" t="s">
        <v>30</v>
      </c>
      <c r="D19" s="30">
        <v>3</v>
      </c>
      <c r="E19" s="30">
        <v>50.6</v>
      </c>
      <c r="F19" s="30">
        <v>49.6</v>
      </c>
      <c r="G19" s="30">
        <v>1</v>
      </c>
      <c r="H19" s="30">
        <v>82</v>
      </c>
      <c r="I19" s="30">
        <v>116.76</v>
      </c>
      <c r="J19" s="30">
        <v>0</v>
      </c>
      <c r="K19" s="30">
        <v>25</v>
      </c>
      <c r="L19" s="30">
        <v>60.64</v>
      </c>
      <c r="M19" s="30">
        <v>0</v>
      </c>
      <c r="N19" s="62" t="s">
        <v>30</v>
      </c>
      <c r="O19" s="30" t="s">
        <v>30</v>
      </c>
      <c r="P19" s="30">
        <v>3</v>
      </c>
      <c r="Q19" s="62" t="s">
        <v>31</v>
      </c>
      <c r="R19" s="30" t="s">
        <v>30</v>
      </c>
      <c r="S19" s="30">
        <v>3</v>
      </c>
      <c r="T19" s="30">
        <v>100</v>
      </c>
      <c r="U19" s="30">
        <v>100</v>
      </c>
      <c r="V19" s="30">
        <v>3</v>
      </c>
      <c r="W19" s="63" t="s">
        <v>30</v>
      </c>
      <c r="X19" s="63" t="s">
        <v>30</v>
      </c>
      <c r="Y19" s="30">
        <v>3</v>
      </c>
      <c r="Z19" s="30">
        <v>2</v>
      </c>
      <c r="AA19" s="30">
        <v>2</v>
      </c>
      <c r="AB19" s="30">
        <v>2</v>
      </c>
      <c r="AC19" s="30">
        <v>0</v>
      </c>
      <c r="AD19" s="30">
        <v>1</v>
      </c>
      <c r="AE19" s="30">
        <v>1</v>
      </c>
      <c r="AF19" s="30" t="s">
        <v>30</v>
      </c>
      <c r="AG19" s="30" t="s">
        <v>30</v>
      </c>
      <c r="AH19" s="30">
        <v>3</v>
      </c>
      <c r="AI19" s="30">
        <v>47.26</v>
      </c>
      <c r="AJ19" s="30">
        <v>48.34</v>
      </c>
      <c r="AK19" s="30">
        <v>2</v>
      </c>
      <c r="AL19" s="30">
        <v>1</v>
      </c>
      <c r="AM19" s="30">
        <v>2</v>
      </c>
      <c r="AN19" s="30">
        <v>2</v>
      </c>
      <c r="AO19" s="30">
        <v>1.8</v>
      </c>
      <c r="AP19" s="30">
        <v>1.8</v>
      </c>
      <c r="AQ19" s="30">
        <v>1</v>
      </c>
      <c r="AR19" s="30">
        <v>0.05</v>
      </c>
      <c r="AS19" s="30">
        <v>0.05</v>
      </c>
      <c r="AT19" s="30">
        <v>1</v>
      </c>
      <c r="AU19" s="30">
        <v>0</v>
      </c>
      <c r="AV19" s="30">
        <v>1.8</v>
      </c>
      <c r="AW19" s="30">
        <v>3</v>
      </c>
      <c r="AX19" s="30" t="s">
        <v>30</v>
      </c>
      <c r="AY19" s="30" t="s">
        <v>30</v>
      </c>
      <c r="AZ19" s="30">
        <v>3</v>
      </c>
      <c r="BA19" s="30" t="s">
        <v>31</v>
      </c>
      <c r="BB19" s="30" t="s">
        <v>31</v>
      </c>
      <c r="BC19" s="30">
        <v>0</v>
      </c>
      <c r="BD19" s="30" t="s">
        <v>31</v>
      </c>
      <c r="BE19" s="30" t="s">
        <v>31</v>
      </c>
      <c r="BF19" s="30">
        <v>0</v>
      </c>
      <c r="BG19" s="30">
        <v>100</v>
      </c>
      <c r="BH19" s="30">
        <v>100</v>
      </c>
      <c r="BI19" s="30">
        <v>3</v>
      </c>
      <c r="BJ19" s="30">
        <v>0</v>
      </c>
      <c r="BK19" s="30">
        <v>0</v>
      </c>
      <c r="BL19" s="30">
        <v>0</v>
      </c>
      <c r="BM19" s="1"/>
      <c r="BN19" s="1"/>
      <c r="BO19" s="1"/>
      <c r="BP19" s="1"/>
      <c r="BQ19" s="1"/>
      <c r="BR19" s="1"/>
      <c r="BS19" s="1"/>
      <c r="BT19" s="34">
        <f>17/21*100</f>
        <v>80.952380952380949</v>
      </c>
      <c r="BU19" s="34">
        <v>2</v>
      </c>
      <c r="BV19" s="35">
        <f t="shared" si="0"/>
        <v>42</v>
      </c>
      <c r="BW19" s="21">
        <f>D19+G19+J19+M19+P19+S19+V19+Y19+AB19+AE19+AH19+AK19+AN19+AQ19+AT19+AW19+AZ19+BC19+BF19+BI19+BL19+BN19+BP19+BR19+3</f>
        <v>40</v>
      </c>
      <c r="BX19" s="21"/>
      <c r="BY19" s="12">
        <v>3</v>
      </c>
      <c r="BZ19" s="2">
        <v>12</v>
      </c>
      <c r="CA19" s="17">
        <v>40</v>
      </c>
    </row>
    <row r="20" spans="1:79">
      <c r="A20" s="8" t="s">
        <v>8</v>
      </c>
      <c r="B20" s="40"/>
      <c r="C20" s="5"/>
      <c r="D20" s="5"/>
      <c r="E20" s="5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7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38"/>
      <c r="BU20" s="38"/>
      <c r="BV20" s="39"/>
      <c r="BW20" s="13"/>
      <c r="BX20" s="13"/>
      <c r="BY20" s="13"/>
      <c r="BZ20" s="6"/>
    </row>
    <row r="21" spans="1:79">
      <c r="A21" s="3" t="s">
        <v>28</v>
      </c>
      <c r="B21" s="62" t="s">
        <v>30</v>
      </c>
      <c r="C21" s="30" t="s">
        <v>30</v>
      </c>
      <c r="D21" s="30">
        <v>3</v>
      </c>
      <c r="E21" s="30">
        <v>46.4</v>
      </c>
      <c r="F21" s="30">
        <v>55</v>
      </c>
      <c r="G21" s="30">
        <v>1</v>
      </c>
      <c r="H21" s="30">
        <v>7.2</v>
      </c>
      <c r="I21" s="30">
        <v>16.100000000000001</v>
      </c>
      <c r="J21" s="30">
        <v>0</v>
      </c>
      <c r="K21" s="30">
        <v>25.9</v>
      </c>
      <c r="L21" s="30">
        <v>22.3</v>
      </c>
      <c r="M21" s="30">
        <v>0</v>
      </c>
      <c r="N21" s="62" t="s">
        <v>30</v>
      </c>
      <c r="O21" s="30" t="s">
        <v>30</v>
      </c>
      <c r="P21" s="30">
        <v>3</v>
      </c>
      <c r="Q21" s="62" t="s">
        <v>30</v>
      </c>
      <c r="R21" s="30" t="s">
        <v>30</v>
      </c>
      <c r="S21" s="30">
        <v>3</v>
      </c>
      <c r="T21" s="30">
        <v>100</v>
      </c>
      <c r="U21" s="30">
        <v>100</v>
      </c>
      <c r="V21" s="30">
        <v>3</v>
      </c>
      <c r="W21" s="63" t="s">
        <v>30</v>
      </c>
      <c r="X21" s="63" t="s">
        <v>30</v>
      </c>
      <c r="Y21" s="30">
        <v>3</v>
      </c>
      <c r="Z21" s="30">
        <v>1</v>
      </c>
      <c r="AA21" s="30">
        <v>0</v>
      </c>
      <c r="AB21" s="30">
        <v>0</v>
      </c>
      <c r="AC21" s="30">
        <v>0</v>
      </c>
      <c r="AD21" s="30">
        <v>0</v>
      </c>
      <c r="AE21" s="30">
        <v>0</v>
      </c>
      <c r="AF21" s="30" t="s">
        <v>30</v>
      </c>
      <c r="AG21" s="30" t="s">
        <v>30</v>
      </c>
      <c r="AH21" s="30">
        <v>3</v>
      </c>
      <c r="AI21" s="30">
        <v>72.5</v>
      </c>
      <c r="AJ21" s="30">
        <v>77.8</v>
      </c>
      <c r="AK21" s="30">
        <v>0</v>
      </c>
      <c r="AL21" s="30">
        <v>1</v>
      </c>
      <c r="AM21" s="30">
        <v>2</v>
      </c>
      <c r="AN21" s="30">
        <v>2</v>
      </c>
      <c r="AO21" s="30">
        <v>4.2</v>
      </c>
      <c r="AP21" s="30">
        <v>6.3</v>
      </c>
      <c r="AQ21" s="30">
        <v>0</v>
      </c>
      <c r="AR21" s="30">
        <v>0.06</v>
      </c>
      <c r="AS21" s="30">
        <v>0.06</v>
      </c>
      <c r="AT21" s="30">
        <v>1</v>
      </c>
      <c r="AU21" s="30">
        <v>0</v>
      </c>
      <c r="AV21" s="30">
        <v>0</v>
      </c>
      <c r="AW21" s="30">
        <v>0</v>
      </c>
      <c r="AX21" s="30" t="s">
        <v>30</v>
      </c>
      <c r="AY21" s="30" t="s">
        <v>30</v>
      </c>
      <c r="AZ21" s="30">
        <v>3</v>
      </c>
      <c r="BA21" s="30" t="s">
        <v>30</v>
      </c>
      <c r="BB21" s="30" t="s">
        <v>30</v>
      </c>
      <c r="BC21" s="30">
        <v>3</v>
      </c>
      <c r="BD21" s="30" t="s">
        <v>31</v>
      </c>
      <c r="BE21" s="30" t="s">
        <v>31</v>
      </c>
      <c r="BF21" s="30">
        <v>0</v>
      </c>
      <c r="BG21" s="30">
        <v>100</v>
      </c>
      <c r="BH21" s="30">
        <v>100</v>
      </c>
      <c r="BI21" s="30">
        <v>3</v>
      </c>
      <c r="BJ21" s="30">
        <v>0</v>
      </c>
      <c r="BK21" s="30">
        <v>0</v>
      </c>
      <c r="BL21" s="30">
        <v>0</v>
      </c>
      <c r="BM21" s="1"/>
      <c r="BN21" s="1"/>
      <c r="BO21" s="1"/>
      <c r="BP21" s="1"/>
      <c r="BQ21" s="1"/>
      <c r="BR21" s="1"/>
      <c r="BS21" s="1"/>
      <c r="BT21" s="34">
        <f>18/21*100</f>
        <v>85.714285714285708</v>
      </c>
      <c r="BU21" s="34">
        <v>2</v>
      </c>
      <c r="BV21" s="35">
        <f t="shared" si="0"/>
        <v>33</v>
      </c>
      <c r="BW21" s="21">
        <f>D21+G21+J21+M21+P21+S21+V21+Y21+AB21+AE21+AH21+AK21+AN21+AQ21+AT21+AW21+AZ21+BC21+BF21+BI21+BL21+BN21+BP21+BR21</f>
        <v>31</v>
      </c>
      <c r="BX21" s="21"/>
      <c r="BY21" s="12">
        <v>5</v>
      </c>
      <c r="BZ21" s="2">
        <v>11</v>
      </c>
    </row>
    <row r="22" spans="1:79" s="16" customFormat="1">
      <c r="A22" s="4" t="s">
        <v>25</v>
      </c>
      <c r="B22" s="62" t="s">
        <v>30</v>
      </c>
      <c r="C22" s="30" t="s">
        <v>30</v>
      </c>
      <c r="D22" s="30">
        <v>3</v>
      </c>
      <c r="E22" s="30">
        <v>55.6</v>
      </c>
      <c r="F22" s="30">
        <v>60.3</v>
      </c>
      <c r="G22" s="30">
        <v>2</v>
      </c>
      <c r="H22" s="30">
        <v>7</v>
      </c>
      <c r="I22" s="30">
        <v>8.3000000000000007</v>
      </c>
      <c r="J22" s="30">
        <v>1</v>
      </c>
      <c r="K22" s="30">
        <v>6</v>
      </c>
      <c r="L22" s="30">
        <v>8.25</v>
      </c>
      <c r="M22" s="30">
        <v>1</v>
      </c>
      <c r="N22" s="62" t="s">
        <v>30</v>
      </c>
      <c r="O22" s="30" t="s">
        <v>30</v>
      </c>
      <c r="P22" s="30">
        <v>3</v>
      </c>
      <c r="Q22" s="62" t="s">
        <v>30</v>
      </c>
      <c r="R22" s="30" t="s">
        <v>30</v>
      </c>
      <c r="S22" s="30">
        <v>3</v>
      </c>
      <c r="T22" s="30">
        <v>100</v>
      </c>
      <c r="U22" s="30">
        <v>100</v>
      </c>
      <c r="V22" s="30">
        <v>3</v>
      </c>
      <c r="W22" s="63" t="s">
        <v>30</v>
      </c>
      <c r="X22" s="63" t="s">
        <v>30</v>
      </c>
      <c r="Y22" s="30">
        <v>3</v>
      </c>
      <c r="Z22" s="30">
        <v>0</v>
      </c>
      <c r="AA22" s="30">
        <v>0</v>
      </c>
      <c r="AB22" s="30">
        <v>0</v>
      </c>
      <c r="AC22" s="30">
        <v>2</v>
      </c>
      <c r="AD22" s="30">
        <v>2</v>
      </c>
      <c r="AE22" s="30">
        <v>2</v>
      </c>
      <c r="AF22" s="30" t="s">
        <v>30</v>
      </c>
      <c r="AG22" s="30" t="s">
        <v>30</v>
      </c>
      <c r="AH22" s="30">
        <v>3</v>
      </c>
      <c r="AI22" s="30">
        <v>14.2</v>
      </c>
      <c r="AJ22" s="30">
        <v>15.6</v>
      </c>
      <c r="AK22" s="30">
        <v>3</v>
      </c>
      <c r="AL22" s="30">
        <v>1</v>
      </c>
      <c r="AM22" s="30">
        <v>2</v>
      </c>
      <c r="AN22" s="30">
        <v>2</v>
      </c>
      <c r="AO22" s="30">
        <v>3.1</v>
      </c>
      <c r="AP22" s="30">
        <v>3.1</v>
      </c>
      <c r="AQ22" s="30">
        <v>0</v>
      </c>
      <c r="AR22" s="30">
        <v>0</v>
      </c>
      <c r="AS22" s="30">
        <v>0</v>
      </c>
      <c r="AT22" s="30">
        <v>0</v>
      </c>
      <c r="AU22" s="30">
        <v>0</v>
      </c>
      <c r="AV22" s="30">
        <v>0</v>
      </c>
      <c r="AW22" s="30">
        <v>0</v>
      </c>
      <c r="AX22" s="30" t="s">
        <v>30</v>
      </c>
      <c r="AY22" s="30" t="s">
        <v>30</v>
      </c>
      <c r="AZ22" s="30">
        <v>3</v>
      </c>
      <c r="BA22" s="30" t="s">
        <v>31</v>
      </c>
      <c r="BB22" s="30" t="s">
        <v>31</v>
      </c>
      <c r="BC22" s="30">
        <v>0</v>
      </c>
      <c r="BD22" s="30" t="s">
        <v>31</v>
      </c>
      <c r="BE22" s="30" t="s">
        <v>31</v>
      </c>
      <c r="BF22" s="30">
        <v>0</v>
      </c>
      <c r="BG22" s="30">
        <v>100</v>
      </c>
      <c r="BH22" s="30">
        <v>100</v>
      </c>
      <c r="BI22" s="30">
        <v>3</v>
      </c>
      <c r="BJ22" s="30">
        <v>14.2</v>
      </c>
      <c r="BK22" s="30">
        <v>14.2</v>
      </c>
      <c r="BL22" s="30">
        <v>0</v>
      </c>
      <c r="BM22" s="1"/>
      <c r="BN22" s="1"/>
      <c r="BO22" s="1"/>
      <c r="BP22" s="1"/>
      <c r="BQ22" s="1"/>
      <c r="BR22" s="1"/>
      <c r="BS22" s="1"/>
      <c r="BT22" s="34">
        <f>18/21*100</f>
        <v>85.714285714285708</v>
      </c>
      <c r="BU22" s="34">
        <v>2</v>
      </c>
      <c r="BV22" s="35">
        <f t="shared" si="0"/>
        <v>37</v>
      </c>
      <c r="BW22" s="21">
        <f>D22+G22+J22+M22+P22+S22+V22+Y22+AB22+AE22+AH22+AK22+AN22+AQ22+AT22+AW22+AZ22+BC22+BF22+BI22+BL22+BN22+BP22+BR22</f>
        <v>35</v>
      </c>
      <c r="BX22" s="21"/>
      <c r="BY22" s="12">
        <v>4</v>
      </c>
      <c r="BZ22" s="2">
        <v>10</v>
      </c>
    </row>
    <row r="23" spans="1:79">
      <c r="A23" s="4" t="s">
        <v>29</v>
      </c>
      <c r="B23" s="62" t="s">
        <v>30</v>
      </c>
      <c r="C23" s="30" t="s">
        <v>30</v>
      </c>
      <c r="D23" s="30">
        <v>3</v>
      </c>
      <c r="E23" s="30">
        <v>63.7</v>
      </c>
      <c r="F23" s="30">
        <v>68.099999999999994</v>
      </c>
      <c r="G23" s="30">
        <v>2</v>
      </c>
      <c r="H23" s="30">
        <v>5.6</v>
      </c>
      <c r="I23" s="30">
        <v>9.8000000000000007</v>
      </c>
      <c r="J23" s="30">
        <v>1</v>
      </c>
      <c r="K23" s="30">
        <v>6.1</v>
      </c>
      <c r="L23" s="30">
        <v>20.3</v>
      </c>
      <c r="M23" s="30">
        <v>0</v>
      </c>
      <c r="N23" s="62" t="s">
        <v>30</v>
      </c>
      <c r="O23" s="30" t="s">
        <v>30</v>
      </c>
      <c r="P23" s="30">
        <v>3</v>
      </c>
      <c r="Q23" s="62" t="s">
        <v>30</v>
      </c>
      <c r="R23" s="30" t="s">
        <v>30</v>
      </c>
      <c r="S23" s="30">
        <v>3</v>
      </c>
      <c r="T23" s="30">
        <v>100</v>
      </c>
      <c r="U23" s="30">
        <v>100</v>
      </c>
      <c r="V23" s="30">
        <v>3</v>
      </c>
      <c r="W23" s="63" t="s">
        <v>30</v>
      </c>
      <c r="X23" s="63" t="s">
        <v>30</v>
      </c>
      <c r="Y23" s="30">
        <v>3</v>
      </c>
      <c r="Z23" s="30">
        <v>2</v>
      </c>
      <c r="AA23" s="30">
        <v>2</v>
      </c>
      <c r="AB23" s="30">
        <v>2</v>
      </c>
      <c r="AC23" s="30">
        <v>0</v>
      </c>
      <c r="AD23" s="30">
        <v>0</v>
      </c>
      <c r="AE23" s="30">
        <v>0</v>
      </c>
      <c r="AF23" s="30" t="s">
        <v>30</v>
      </c>
      <c r="AG23" s="30" t="s">
        <v>30</v>
      </c>
      <c r="AH23" s="30">
        <v>3</v>
      </c>
      <c r="AI23" s="30">
        <v>17.7</v>
      </c>
      <c r="AJ23" s="30">
        <v>11</v>
      </c>
      <c r="AK23" s="30">
        <v>3</v>
      </c>
      <c r="AL23" s="30">
        <v>3</v>
      </c>
      <c r="AM23" s="30">
        <v>3</v>
      </c>
      <c r="AN23" s="30">
        <v>3</v>
      </c>
      <c r="AO23" s="30">
        <v>0</v>
      </c>
      <c r="AP23" s="30">
        <v>0</v>
      </c>
      <c r="AQ23" s="30">
        <v>3</v>
      </c>
      <c r="AR23" s="30">
        <v>0</v>
      </c>
      <c r="AS23" s="30">
        <v>0.01</v>
      </c>
      <c r="AT23" s="30">
        <v>0</v>
      </c>
      <c r="AU23" s="30">
        <v>0</v>
      </c>
      <c r="AV23" s="30">
        <v>0</v>
      </c>
      <c r="AW23" s="30">
        <v>0</v>
      </c>
      <c r="AX23" s="30" t="s">
        <v>30</v>
      </c>
      <c r="AY23" s="30" t="s">
        <v>30</v>
      </c>
      <c r="AZ23" s="30">
        <v>3</v>
      </c>
      <c r="BA23" s="30" t="s">
        <v>30</v>
      </c>
      <c r="BB23" s="30" t="s">
        <v>30</v>
      </c>
      <c r="BC23" s="30">
        <v>3</v>
      </c>
      <c r="BD23" s="30" t="s">
        <v>30</v>
      </c>
      <c r="BE23" s="30" t="s">
        <v>30</v>
      </c>
      <c r="BF23" s="30">
        <v>3</v>
      </c>
      <c r="BG23" s="30">
        <v>100</v>
      </c>
      <c r="BH23" s="30">
        <v>100</v>
      </c>
      <c r="BI23" s="30">
        <v>3</v>
      </c>
      <c r="BJ23" s="30">
        <v>46</v>
      </c>
      <c r="BK23" s="30">
        <v>46</v>
      </c>
      <c r="BL23" s="30">
        <v>1</v>
      </c>
      <c r="BM23" s="1"/>
      <c r="BN23" s="1"/>
      <c r="BO23" s="1"/>
      <c r="BP23" s="1"/>
      <c r="BQ23" s="1"/>
      <c r="BR23" s="1"/>
      <c r="BS23" s="1"/>
      <c r="BT23" s="34">
        <f>19/21*100</f>
        <v>90.476190476190482</v>
      </c>
      <c r="BU23" s="34">
        <v>3</v>
      </c>
      <c r="BV23" s="35">
        <f t="shared" si="0"/>
        <v>48</v>
      </c>
      <c r="BW23" s="21">
        <f>D23+G23+J23+M23+P23+S23+V23+Y23+AB23+AE23+AH23+AK23+AN23+AQ23+AT23+AW23+AZ23+BC23+BF23+BI23+BL23+BN23+BP23+BR23</f>
        <v>45</v>
      </c>
      <c r="BX23" s="21">
        <v>2</v>
      </c>
      <c r="BY23" s="12">
        <v>1</v>
      </c>
      <c r="BZ23" s="2">
        <v>2</v>
      </c>
      <c r="CA23" s="17">
        <v>45</v>
      </c>
    </row>
    <row r="24" spans="1:79">
      <c r="A24" s="3" t="s">
        <v>26</v>
      </c>
      <c r="B24" s="62" t="s">
        <v>30</v>
      </c>
      <c r="C24" s="30" t="s">
        <v>30</v>
      </c>
      <c r="D24" s="30">
        <v>3</v>
      </c>
      <c r="E24" s="30">
        <v>67.2</v>
      </c>
      <c r="F24" s="30">
        <v>66.7</v>
      </c>
      <c r="G24" s="30">
        <v>2</v>
      </c>
      <c r="H24" s="30">
        <v>14</v>
      </c>
      <c r="I24" s="30">
        <v>33.6</v>
      </c>
      <c r="J24" s="30">
        <v>0</v>
      </c>
      <c r="K24" s="30">
        <v>4.2</v>
      </c>
      <c r="L24" s="30">
        <v>11.03</v>
      </c>
      <c r="M24" s="30">
        <v>0</v>
      </c>
      <c r="N24" s="62" t="s">
        <v>30</v>
      </c>
      <c r="O24" s="30" t="s">
        <v>30</v>
      </c>
      <c r="P24" s="30">
        <v>3</v>
      </c>
      <c r="Q24" s="62" t="s">
        <v>30</v>
      </c>
      <c r="R24" s="30" t="s">
        <v>30</v>
      </c>
      <c r="S24" s="30">
        <v>3</v>
      </c>
      <c r="T24" s="30">
        <v>100</v>
      </c>
      <c r="U24" s="30">
        <v>100</v>
      </c>
      <c r="V24" s="30">
        <v>3</v>
      </c>
      <c r="W24" s="63" t="s">
        <v>30</v>
      </c>
      <c r="X24" s="63" t="s">
        <v>30</v>
      </c>
      <c r="Y24" s="30">
        <v>3</v>
      </c>
      <c r="Z24" s="30">
        <v>1</v>
      </c>
      <c r="AA24" s="30">
        <v>1</v>
      </c>
      <c r="AB24" s="30">
        <v>1</v>
      </c>
      <c r="AC24" s="30">
        <v>0</v>
      </c>
      <c r="AD24" s="30">
        <v>0</v>
      </c>
      <c r="AE24" s="30">
        <v>0</v>
      </c>
      <c r="AF24" s="30" t="s">
        <v>30</v>
      </c>
      <c r="AG24" s="30" t="s">
        <v>30</v>
      </c>
      <c r="AH24" s="30">
        <v>3</v>
      </c>
      <c r="AI24" s="30">
        <v>21.5</v>
      </c>
      <c r="AJ24" s="30">
        <v>20.399999999999999</v>
      </c>
      <c r="AK24" s="30">
        <v>3</v>
      </c>
      <c r="AL24" s="30">
        <v>1</v>
      </c>
      <c r="AM24" s="30">
        <v>2</v>
      </c>
      <c r="AN24" s="30">
        <v>2</v>
      </c>
      <c r="AO24" s="30">
        <v>0</v>
      </c>
      <c r="AP24" s="30">
        <v>0</v>
      </c>
      <c r="AQ24" s="30">
        <v>3</v>
      </c>
      <c r="AR24" s="30">
        <v>1E-3</v>
      </c>
      <c r="AS24" s="30">
        <v>1E-3</v>
      </c>
      <c r="AT24" s="30">
        <v>0</v>
      </c>
      <c r="AU24" s="30">
        <v>0</v>
      </c>
      <c r="AV24" s="30">
        <v>0</v>
      </c>
      <c r="AW24" s="30">
        <v>0</v>
      </c>
      <c r="AX24" s="30" t="s">
        <v>30</v>
      </c>
      <c r="AY24" s="30" t="s">
        <v>30</v>
      </c>
      <c r="AZ24" s="30">
        <v>3</v>
      </c>
      <c r="BA24" s="30" t="s">
        <v>30</v>
      </c>
      <c r="BB24" s="30" t="s">
        <v>30</v>
      </c>
      <c r="BC24" s="30">
        <v>3</v>
      </c>
      <c r="BD24" s="30" t="s">
        <v>31</v>
      </c>
      <c r="BE24" s="30" t="s">
        <v>31</v>
      </c>
      <c r="BF24" s="30">
        <v>0</v>
      </c>
      <c r="BG24" s="30">
        <v>100</v>
      </c>
      <c r="BH24" s="30">
        <v>100</v>
      </c>
      <c r="BI24" s="30">
        <v>3</v>
      </c>
      <c r="BJ24" s="30">
        <v>0</v>
      </c>
      <c r="BK24" s="30">
        <v>0</v>
      </c>
      <c r="BL24" s="30">
        <v>0</v>
      </c>
      <c r="BM24" s="1"/>
      <c r="BN24" s="1"/>
      <c r="BO24" s="1"/>
      <c r="BP24" s="1"/>
      <c r="BQ24" s="1"/>
      <c r="BR24" s="1"/>
      <c r="BS24" s="1"/>
      <c r="BT24" s="34">
        <f>18/21*100</f>
        <v>85.714285714285708</v>
      </c>
      <c r="BU24" s="34">
        <v>2</v>
      </c>
      <c r="BV24" s="35">
        <f t="shared" si="0"/>
        <v>39</v>
      </c>
      <c r="BW24" s="21">
        <f>D24+G24+J24+M24+P24+S24+V24+Y24+AB24+AE24+AH24+AK24+AN24+AQ24+AT24+AW24+AZ24+BC24+BF24+BI24+BL24+BN24+BP24+BR24-1</f>
        <v>37</v>
      </c>
      <c r="BX24" s="21">
        <v>3</v>
      </c>
      <c r="BY24" s="12">
        <v>3</v>
      </c>
      <c r="BZ24" s="2">
        <v>8</v>
      </c>
      <c r="CA24" s="17">
        <v>37</v>
      </c>
    </row>
    <row r="25" spans="1:79">
      <c r="A25" s="4" t="s">
        <v>27</v>
      </c>
      <c r="B25" s="62" t="s">
        <v>30</v>
      </c>
      <c r="C25" s="30" t="s">
        <v>30</v>
      </c>
      <c r="D25" s="30">
        <v>3</v>
      </c>
      <c r="E25" s="30">
        <v>82.9</v>
      </c>
      <c r="F25" s="30">
        <v>85.5</v>
      </c>
      <c r="G25" s="30">
        <v>3</v>
      </c>
      <c r="H25" s="30">
        <v>15</v>
      </c>
      <c r="I25" s="30">
        <v>19.84</v>
      </c>
      <c r="J25" s="30">
        <v>0</v>
      </c>
      <c r="K25" s="30">
        <v>109</v>
      </c>
      <c r="L25" s="30">
        <v>25.81</v>
      </c>
      <c r="M25" s="30">
        <v>0</v>
      </c>
      <c r="N25" s="62" t="s">
        <v>30</v>
      </c>
      <c r="O25" s="30" t="s">
        <v>30</v>
      </c>
      <c r="P25" s="30">
        <v>3</v>
      </c>
      <c r="Q25" s="62" t="s">
        <v>30</v>
      </c>
      <c r="R25" s="30" t="s">
        <v>30</v>
      </c>
      <c r="S25" s="30">
        <v>3</v>
      </c>
      <c r="T25" s="30">
        <v>100</v>
      </c>
      <c r="U25" s="30">
        <v>100</v>
      </c>
      <c r="V25" s="30">
        <v>3</v>
      </c>
      <c r="W25" s="63" t="s">
        <v>30</v>
      </c>
      <c r="X25" s="63" t="s">
        <v>30</v>
      </c>
      <c r="Y25" s="30">
        <v>3</v>
      </c>
      <c r="Z25" s="30">
        <v>0</v>
      </c>
      <c r="AA25" s="30">
        <v>0</v>
      </c>
      <c r="AB25" s="30">
        <v>0</v>
      </c>
      <c r="AC25" s="30">
        <v>1</v>
      </c>
      <c r="AD25" s="30">
        <v>1</v>
      </c>
      <c r="AE25" s="30">
        <v>1</v>
      </c>
      <c r="AF25" s="30" t="s">
        <v>30</v>
      </c>
      <c r="AG25" s="30" t="s">
        <v>30</v>
      </c>
      <c r="AH25" s="30">
        <v>3</v>
      </c>
      <c r="AI25" s="30">
        <v>11.1</v>
      </c>
      <c r="AJ25" s="30">
        <v>11.6</v>
      </c>
      <c r="AK25" s="30">
        <v>3</v>
      </c>
      <c r="AL25" s="30">
        <v>3</v>
      </c>
      <c r="AM25" s="30">
        <v>3</v>
      </c>
      <c r="AN25" s="30">
        <v>3</v>
      </c>
      <c r="AO25" s="30">
        <v>1.4</v>
      </c>
      <c r="AP25" s="30">
        <v>1.4</v>
      </c>
      <c r="AQ25" s="30">
        <v>1</v>
      </c>
      <c r="AR25" s="30">
        <v>8.9999999999999993E-3</v>
      </c>
      <c r="AS25" s="30">
        <v>8.9999999999999993E-3</v>
      </c>
      <c r="AT25" s="30">
        <v>0</v>
      </c>
      <c r="AU25" s="30">
        <v>0</v>
      </c>
      <c r="AV25" s="30">
        <v>1.3</v>
      </c>
      <c r="AW25" s="30">
        <v>3</v>
      </c>
      <c r="AX25" s="30" t="s">
        <v>30</v>
      </c>
      <c r="AY25" s="30" t="s">
        <v>30</v>
      </c>
      <c r="AZ25" s="30">
        <v>3</v>
      </c>
      <c r="BA25" s="30" t="s">
        <v>30</v>
      </c>
      <c r="BB25" s="30" t="s">
        <v>30</v>
      </c>
      <c r="BC25" s="30">
        <v>3</v>
      </c>
      <c r="BD25" s="30" t="s">
        <v>30</v>
      </c>
      <c r="BE25" s="30" t="s">
        <v>30</v>
      </c>
      <c r="BF25" s="30">
        <v>3</v>
      </c>
      <c r="BG25" s="30">
        <v>100</v>
      </c>
      <c r="BH25" s="30">
        <v>100</v>
      </c>
      <c r="BI25" s="30">
        <v>3</v>
      </c>
      <c r="BJ25" s="30">
        <v>0</v>
      </c>
      <c r="BK25" s="30">
        <v>0</v>
      </c>
      <c r="BL25" s="30">
        <v>0</v>
      </c>
      <c r="BM25" s="1"/>
      <c r="BN25" s="1"/>
      <c r="BO25" s="1"/>
      <c r="BP25" s="1"/>
      <c r="BQ25" s="1"/>
      <c r="BR25" s="1"/>
      <c r="BS25" s="1"/>
      <c r="BT25" s="34">
        <f>19/21*100</f>
        <v>90.476190476190482</v>
      </c>
      <c r="BU25" s="34">
        <v>3</v>
      </c>
      <c r="BV25" s="35">
        <f t="shared" si="0"/>
        <v>47</v>
      </c>
      <c r="BW25" s="21">
        <f>D25+G25+J25+M25+P25+S25+V25+Y25+AB25+AE25+AH25+AK25+AN25+AQ25+AT25+AW25+AZ25+BC25+BF25+BI25+BL25+BN25+BP25+BR25</f>
        <v>44</v>
      </c>
      <c r="BX25" s="21">
        <v>1</v>
      </c>
      <c r="BY25" s="12">
        <v>2</v>
      </c>
      <c r="BZ25" s="2">
        <v>2</v>
      </c>
      <c r="CA25" s="17">
        <v>44</v>
      </c>
    </row>
    <row r="26" spans="1:79" hidden="1">
      <c r="R26" s="17" t="s">
        <v>30</v>
      </c>
      <c r="BT26" s="44"/>
      <c r="BU26" s="44"/>
      <c r="BV26" s="44"/>
    </row>
    <row r="27" spans="1:79">
      <c r="BT27" s="44"/>
      <c r="BU27" s="44"/>
      <c r="BV27" s="44"/>
    </row>
    <row r="28" spans="1:79">
      <c r="C28" s="45"/>
      <c r="BT28" s="44"/>
      <c r="BU28" s="44"/>
      <c r="BV28" s="44"/>
    </row>
    <row r="29" spans="1:79">
      <c r="C29" s="45"/>
      <c r="E29" s="46"/>
      <c r="X29" s="47"/>
      <c r="BT29" s="44"/>
      <c r="BU29" s="44"/>
      <c r="BV29" s="44"/>
    </row>
    <row r="30" spans="1:79">
      <c r="C30" s="45"/>
      <c r="BT30" s="44"/>
      <c r="BU30" s="44"/>
      <c r="BV30" s="44"/>
    </row>
    <row r="31" spans="1:79">
      <c r="C31" s="45"/>
      <c r="BT31" s="44"/>
      <c r="BU31" s="44"/>
      <c r="BV31" s="44"/>
    </row>
    <row r="32" spans="1:79">
      <c r="C32" s="45"/>
      <c r="BT32" s="44"/>
      <c r="BU32" s="44"/>
      <c r="BV32" s="44"/>
    </row>
    <row r="33" spans="3:74">
      <c r="C33" s="45"/>
      <c r="BT33" s="44"/>
      <c r="BU33" s="44"/>
      <c r="BV33" s="44"/>
    </row>
    <row r="34" spans="3:74">
      <c r="C34" s="45"/>
      <c r="BT34" s="44"/>
      <c r="BU34" s="44"/>
      <c r="BV34" s="44"/>
    </row>
    <row r="35" spans="3:74">
      <c r="C35" s="45"/>
      <c r="BT35" s="44"/>
      <c r="BU35" s="44"/>
      <c r="BV35" s="44"/>
    </row>
    <row r="36" spans="3:74">
      <c r="C36" s="45"/>
      <c r="BT36" s="44"/>
      <c r="BU36" s="44"/>
      <c r="BV36" s="44"/>
    </row>
    <row r="37" spans="3:74">
      <c r="C37" s="45"/>
      <c r="BT37" s="44"/>
      <c r="BU37" s="44"/>
      <c r="BV37" s="44"/>
    </row>
    <row r="38" spans="3:74">
      <c r="C38" s="45"/>
      <c r="BT38" s="44"/>
      <c r="BU38" s="44"/>
      <c r="BV38" s="44"/>
    </row>
    <row r="39" spans="3:74">
      <c r="C39" s="45"/>
      <c r="BT39" s="44"/>
      <c r="BU39" s="44"/>
      <c r="BV39" s="44"/>
    </row>
    <row r="40" spans="3:74">
      <c r="C40" s="45"/>
      <c r="BT40" s="44"/>
      <c r="BU40" s="44"/>
      <c r="BV40" s="44"/>
    </row>
    <row r="41" spans="3:74">
      <c r="C41" s="45"/>
      <c r="BT41" s="44"/>
      <c r="BU41" s="44"/>
      <c r="BV41" s="44"/>
    </row>
    <row r="42" spans="3:74">
      <c r="C42" s="45"/>
      <c r="BT42" s="44"/>
      <c r="BU42" s="44"/>
      <c r="BV42" s="44"/>
    </row>
    <row r="43" spans="3:74">
      <c r="C43" s="45"/>
      <c r="BT43" s="44"/>
      <c r="BU43" s="44"/>
      <c r="BV43" s="44"/>
    </row>
    <row r="44" spans="3:74">
      <c r="C44" s="45"/>
    </row>
    <row r="45" spans="3:74">
      <c r="C45" s="45"/>
    </row>
    <row r="46" spans="3:74">
      <c r="C46" s="45"/>
    </row>
    <row r="47" spans="3:74">
      <c r="C47" s="45"/>
    </row>
    <row r="48" spans="3:74">
      <c r="C48" s="45"/>
    </row>
    <row r="49" spans="3:3">
      <c r="C49" s="45"/>
    </row>
    <row r="50" spans="3:3">
      <c r="C50" s="45"/>
    </row>
    <row r="51" spans="3:3">
      <c r="C51" s="45"/>
    </row>
    <row r="52" spans="3:3">
      <c r="C52" s="45"/>
    </row>
    <row r="53" spans="3:3">
      <c r="C53" s="45"/>
    </row>
    <row r="54" spans="3:3">
      <c r="C54" s="45"/>
    </row>
    <row r="55" spans="3:3">
      <c r="C55" s="45"/>
    </row>
    <row r="56" spans="3:3">
      <c r="C56" s="45"/>
    </row>
    <row r="57" spans="3:3">
      <c r="C57" s="45"/>
    </row>
    <row r="58" spans="3:3">
      <c r="C58" s="45"/>
    </row>
    <row r="59" spans="3:3">
      <c r="C59" s="45"/>
    </row>
    <row r="60" spans="3:3">
      <c r="C60" s="45"/>
    </row>
    <row r="61" spans="3:3">
      <c r="C61" s="45"/>
    </row>
    <row r="62" spans="3:3">
      <c r="C62" s="45"/>
    </row>
    <row r="63" spans="3:3">
      <c r="C63" s="45"/>
    </row>
    <row r="64" spans="3:3">
      <c r="C64" s="45"/>
    </row>
    <row r="65" spans="3:3">
      <c r="C65" s="45"/>
    </row>
    <row r="66" spans="3:3">
      <c r="C66" s="45"/>
    </row>
    <row r="67" spans="3:3">
      <c r="C67" s="45"/>
    </row>
    <row r="68" spans="3:3">
      <c r="C68" s="45"/>
    </row>
    <row r="69" spans="3:3">
      <c r="C69" s="45"/>
    </row>
    <row r="70" spans="3:3">
      <c r="C70" s="45"/>
    </row>
    <row r="71" spans="3:3">
      <c r="C71" s="45"/>
    </row>
    <row r="72" spans="3:3">
      <c r="C72" s="45"/>
    </row>
    <row r="73" spans="3:3">
      <c r="C73" s="45"/>
    </row>
    <row r="74" spans="3:3">
      <c r="C74" s="45"/>
    </row>
    <row r="75" spans="3:3">
      <c r="C75" s="45"/>
    </row>
    <row r="76" spans="3:3">
      <c r="C76" s="45"/>
    </row>
  </sheetData>
  <autoFilter ref="A5:BZ26">
    <filterColumn colId="0">
      <customFilters>
        <customFilter operator="notEqual" val=" "/>
      </customFilters>
    </filterColumn>
  </autoFilter>
  <mergeCells count="50">
    <mergeCell ref="AI3:AK3"/>
    <mergeCell ref="AI2:AK2"/>
    <mergeCell ref="AL2:AN2"/>
    <mergeCell ref="AL3:AN3"/>
    <mergeCell ref="AO2:AQ2"/>
    <mergeCell ref="AO3:AQ3"/>
    <mergeCell ref="AU3:AW3"/>
    <mergeCell ref="AU2:AW2"/>
    <mergeCell ref="AR3:AT3"/>
    <mergeCell ref="AR2:AT2"/>
    <mergeCell ref="AX2:AZ2"/>
    <mergeCell ref="AX3:AZ3"/>
    <mergeCell ref="BG2:BI2"/>
    <mergeCell ref="BG3:BI3"/>
    <mergeCell ref="BD2:BF2"/>
    <mergeCell ref="BD3:BF3"/>
    <mergeCell ref="BA2:BC2"/>
    <mergeCell ref="BA3:BC3"/>
    <mergeCell ref="BJ2:BL2"/>
    <mergeCell ref="A2:A3"/>
    <mergeCell ref="B2:D2"/>
    <mergeCell ref="H2:J2"/>
    <mergeCell ref="Z2:AB2"/>
    <mergeCell ref="Z3:AB3"/>
    <mergeCell ref="W3:Y3"/>
    <mergeCell ref="W2:Y2"/>
    <mergeCell ref="B3:D3"/>
    <mergeCell ref="K3:M3"/>
    <mergeCell ref="K2:M2"/>
    <mergeCell ref="N3:P3"/>
    <mergeCell ref="N2:P2"/>
    <mergeCell ref="E2:G2"/>
    <mergeCell ref="E3:G3"/>
    <mergeCell ref="H3:J3"/>
    <mergeCell ref="A1:BY1"/>
    <mergeCell ref="BQ2:BR2"/>
    <mergeCell ref="BQ3:BR3"/>
    <mergeCell ref="BO2:BP2"/>
    <mergeCell ref="BO3:BP3"/>
    <mergeCell ref="Q2:S2"/>
    <mergeCell ref="Q3:S3"/>
    <mergeCell ref="T2:V2"/>
    <mergeCell ref="T3:V3"/>
    <mergeCell ref="BM2:BN2"/>
    <mergeCell ref="BM3:BN3"/>
    <mergeCell ref="AC3:AE3"/>
    <mergeCell ref="AC2:AE2"/>
    <mergeCell ref="AF3:AH3"/>
    <mergeCell ref="AF2:AH2"/>
    <mergeCell ref="BJ3:BL3"/>
  </mergeCells>
  <phoneticPr fontId="0" type="noConversion"/>
  <pageMargins left="0.19685039370078741" right="0.19685039370078741" top="0.31496062992125984" bottom="0.74803149606299213" header="0.31496062992125984" footer="0.31496062992125984"/>
  <pageSetup paperSize="9" scale="70" orientation="portrait" verticalDpi="0" r:id="rId1"/>
  <rowBreaks count="1" manualBreakCount="1">
    <brk id="25" max="16383" man="1"/>
  </rowBreaks>
  <colBreaks count="5" manualBreakCount="5">
    <brk id="10" max="24" man="1"/>
    <brk id="19" max="24" man="1"/>
    <brk id="31" max="24" man="1"/>
    <brk id="43" max="24" man="1"/>
    <brk id="55" max="2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факт 2013</vt:lpstr>
      <vt:lpstr>'факт 2013'!Заголовки_для_печати</vt:lpstr>
      <vt:lpstr>'факт 2013'!Область_печати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2014-02-07T16:12:36Z</cp:lastPrinted>
  <dcterms:created xsi:type="dcterms:W3CDTF">2006-09-16T00:00:00Z</dcterms:created>
  <dcterms:modified xsi:type="dcterms:W3CDTF">2015-01-16T07:29:41Z</dcterms:modified>
</cp:coreProperties>
</file>